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2\12_2025_Прил. к Выписке\"/>
    </mc:Choice>
  </mc:AlternateContent>
  <xr:revisionPtr revIDLastSave="0" documentId="13_ncr:1_{3632F518-1172-48DD-9DEA-7C05C29B4BE9}" xr6:coauthVersionLast="47" xr6:coauthVersionMax="47" xr10:uidLastSave="{00000000-0000-0000-0000-000000000000}"/>
  <bookViews>
    <workbookView xWindow="-120" yWindow="-120" windowWidth="29040" windowHeight="15840" tabRatio="785" firstSheet="25" activeTab="25" xr2:uid="{9BEE0B57-E928-4195-B090-E450A1C5E534}"/>
  </bookViews>
  <sheets>
    <sheet name="БП тарифы АПП (11)" sheetId="35" state="hidden" r:id="rId1"/>
    <sheet name="БП тарифы АПП (9)" sheetId="24" state="hidden" r:id="rId2"/>
    <sheet name="Дети_Школы пац. с хр.забол (9)" sheetId="26" state="hidden" r:id="rId3"/>
    <sheet name="Взр_Школы пац. с хр.заб. (9)" sheetId="10" state="hidden" r:id="rId4"/>
    <sheet name="Дети_Школы пац. с хр.забол (10)" sheetId="33" state="hidden" r:id="rId5"/>
    <sheet name="Школы пац. с хрон.неинф.заб." sheetId="30" state="hidden" r:id="rId6"/>
    <sheet name="Взр_Школы пац. с хр.заб. (10)" sheetId="34" state="hidden" r:id="rId7"/>
    <sheet name="Школа сах.диаб. (9)" sheetId="13" state="hidden" r:id="rId8"/>
    <sheet name="БП тарифы АПП" sheetId="9" state="hidden" r:id="rId9"/>
    <sheet name="БП тарифы АПП (7)" sheetId="25" state="hidden" r:id="rId10"/>
    <sheet name="Школа сах.диаб." sheetId="29" state="hidden" r:id="rId11"/>
    <sheet name="Проф.осмотры (9)" sheetId="22" state="hidden" r:id="rId12"/>
    <sheet name="Проф.осмотры (3)" sheetId="2" state="hidden" r:id="rId13"/>
    <sheet name="Проф.осмотры" sheetId="14" state="hidden" r:id="rId14"/>
    <sheet name="Проф.осмотры (4)" sheetId="27" state="hidden" r:id="rId15"/>
    <sheet name="БП тарифы АПП (8)" sheetId="28" state="hidden" r:id="rId16"/>
    <sheet name="Диспансеризация (10)" sheetId="32" state="hidden" r:id="rId17"/>
    <sheet name="Диспансеризация (3) " sheetId="1" state="hidden" r:id="rId18"/>
    <sheet name="Диспансеризация " sheetId="15" state="hidden" r:id="rId19"/>
    <sheet name="Диспансеризация 2 этап (3)" sheetId="3" state="hidden" r:id="rId20"/>
    <sheet name="Диспансеризация 2 этап" sheetId="16" state="hidden" r:id="rId21"/>
    <sheet name="Дисп.взр.нас.репрод.возр.(11)" sheetId="36" state="hidden" r:id="rId22"/>
    <sheet name="Диспанс.взр.нас.репрод.возр.(8)" sheetId="23" state="hidden" r:id="rId23"/>
    <sheet name="Диспанс.взр.нас.репрод.возр.(3)" sheetId="6" state="hidden" r:id="rId24"/>
    <sheet name="Диспанс.взр.нас.репрод.возр." sheetId="17" state="hidden" r:id="rId25"/>
    <sheet name="Диспан.взр.нас.репрод.возр.(12)" sheetId="38" r:id="rId26"/>
    <sheet name="Углубленная диспансеризация (3)" sheetId="7" state="hidden" r:id="rId27"/>
    <sheet name="Углубленная диспансеризация" sheetId="18" state="hidden" r:id="rId28"/>
    <sheet name="Центры здоровья (3)" sheetId="19" state="hidden" r:id="rId29"/>
    <sheet name="Центры здоровья" sheetId="11" state="hidden" r:id="rId30"/>
    <sheet name="Мед. реабилитация(11)" sheetId="37" state="hidden" r:id="rId31"/>
    <sheet name="Мед. реабилитация" sheetId="12" state="hidden" r:id="rId32"/>
    <sheet name="Бесплодие_М_Ж (компл.обсл.) (4)" sheetId="21" state="hidden" r:id="rId33"/>
    <sheet name="Сверхбазовая тарифы АПП" sheetId="8" state="hidden" r:id="rId34"/>
    <sheet name="Сверхбазовая тарифы АПП (10)" sheetId="31" state="hidden" r:id="rId35"/>
    <sheet name="Бесплодие_М_Ж (компл.обсл.)" sheetId="20" state="hidden" r:id="rId36"/>
  </sheets>
  <definedNames>
    <definedName name="_xlnm._FilterDatabase" localSheetId="8" hidden="1">'БП тарифы АПП'!$A$10:$J$85</definedName>
    <definedName name="_xlnm._FilterDatabase" localSheetId="0" hidden="1">'БП тарифы АПП (11)'!$A$10:$J$87</definedName>
    <definedName name="_xlnm._FilterDatabase" localSheetId="9" hidden="1">'БП тарифы АПП (7)'!$A$10:$J$87</definedName>
    <definedName name="_xlnm._FilterDatabase" localSheetId="15" hidden="1">'БП тарифы АПП (8)'!$A$10:$J$87</definedName>
    <definedName name="_xlnm._FilterDatabase" localSheetId="1" hidden="1">'БП тарифы АПП (9)'!$A$10:$J$87</definedName>
    <definedName name="_xlnm.Print_Titles" localSheetId="8">'БП тарифы АПП'!$8:$10</definedName>
    <definedName name="_xlnm.Print_Titles" localSheetId="0">'БП тарифы АПП (11)'!$8:$10</definedName>
    <definedName name="_xlnm.Print_Titles" localSheetId="9">'БП тарифы АПП (7)'!$8:$10</definedName>
    <definedName name="_xlnm.Print_Titles" localSheetId="15">'БП тарифы АПП (8)'!$8:$10</definedName>
    <definedName name="_xlnm.Print_Titles" localSheetId="1">'БП тарифы АПП (9)'!$8:$10</definedName>
    <definedName name="_xlnm.Print_Area" localSheetId="8">'БП тарифы АПП'!$A$1:$J$85</definedName>
    <definedName name="_xlnm.Print_Area" localSheetId="0">'БП тарифы АПП (11)'!$A$1:$J$87</definedName>
    <definedName name="_xlnm.Print_Area" localSheetId="9">'БП тарифы АПП (7)'!$A$1:$J$87</definedName>
    <definedName name="_xlnm.Print_Area" localSheetId="15">'БП тарифы АПП (8)'!$A$1:$J$87</definedName>
    <definedName name="_xlnm.Print_Area" localSheetId="1">'БП тарифы АПП (9)'!$A$1:$J$87</definedName>
    <definedName name="_xlnm.Print_Area" localSheetId="21">'Дисп.взр.нас.репрод.возр.(11)'!$A$1:$E$47</definedName>
    <definedName name="_xlnm.Print_Area" localSheetId="25">'Диспан.взр.нас.репрод.возр.(12)'!$A$1:$E$22</definedName>
    <definedName name="_xlnm.Print_Area" localSheetId="24">Диспанс.взр.нас.репрод.возр.!$A$1:$E$47</definedName>
    <definedName name="_xlnm.Print_Area" localSheetId="23">'Диспанс.взр.нас.репрод.возр.(3)'!$A$1:$E$49</definedName>
    <definedName name="_xlnm.Print_Area" localSheetId="22">'Диспанс.взр.нас.репрод.возр.(8)'!$A$1:$E$47</definedName>
    <definedName name="_xlnm.Print_Area" localSheetId="16">'Диспансеризация (10)'!$A$1:$C$88</definedName>
    <definedName name="_xlnm.Print_Area" localSheetId="17">'Диспансеризация (3) '!$A$1:$C$64</definedName>
    <definedName name="_xlnm.Print_Area" localSheetId="12">'Проф.осмотры (3)'!$A$1:$C$63</definedName>
    <definedName name="_xlnm.Print_Area" localSheetId="14">'Проф.осмотры (4)'!$A$1:$C$65</definedName>
    <definedName name="_xlnm.Print_Area" localSheetId="11">'Проф.осмотры (9)'!$A$1:$C$70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7" l="1"/>
  <c r="C18" i="37"/>
  <c r="B18" i="37"/>
  <c r="M15" i="34"/>
  <c r="L15" i="34"/>
  <c r="K15" i="34"/>
  <c r="H15" i="34"/>
  <c r="I15" i="34" s="1"/>
  <c r="G15" i="34"/>
  <c r="L11" i="34"/>
  <c r="M11" i="34" s="1"/>
  <c r="K11" i="34"/>
  <c r="H11" i="34"/>
  <c r="I11" i="34" s="1"/>
  <c r="G11" i="34"/>
  <c r="L10" i="34"/>
  <c r="M10" i="34" s="1"/>
  <c r="K10" i="34"/>
  <c r="F10" i="34"/>
  <c r="H10" i="34" s="1"/>
  <c r="I10" i="34" s="1"/>
  <c r="M9" i="34"/>
  <c r="L9" i="34"/>
  <c r="K9" i="34"/>
  <c r="F9" i="34"/>
  <c r="H9" i="34" s="1"/>
  <c r="I9" i="34" s="1"/>
  <c r="L8" i="34"/>
  <c r="M8" i="34" s="1"/>
  <c r="K8" i="34"/>
  <c r="F8" i="34"/>
  <c r="H8" i="34" s="1"/>
  <c r="I8" i="34" s="1"/>
  <c r="L7" i="34"/>
  <c r="M7" i="34" s="1"/>
  <c r="K7" i="34"/>
  <c r="F7" i="34"/>
  <c r="H7" i="34" s="1"/>
  <c r="I7" i="34" s="1"/>
  <c r="L6" i="34"/>
  <c r="M6" i="34" s="1"/>
  <c r="K6" i="34"/>
  <c r="F6" i="34"/>
  <c r="G6" i="34" s="1"/>
  <c r="L15" i="33"/>
  <c r="M15" i="33" s="1"/>
  <c r="K15" i="33"/>
  <c r="H15" i="33"/>
  <c r="I15" i="33" s="1"/>
  <c r="G15" i="33"/>
  <c r="L14" i="33"/>
  <c r="H14" i="33" s="1"/>
  <c r="K14" i="33"/>
  <c r="F14" i="33"/>
  <c r="G14" i="33" s="1"/>
  <c r="L13" i="33"/>
  <c r="H13" i="33" s="1"/>
  <c r="K13" i="33"/>
  <c r="F13" i="33"/>
  <c r="G13" i="33" s="1"/>
  <c r="L12" i="33"/>
  <c r="M12" i="33" s="1"/>
  <c r="I12" i="33" s="1"/>
  <c r="K12" i="33"/>
  <c r="F12" i="33"/>
  <c r="G12" i="33" s="1"/>
  <c r="M11" i="33"/>
  <c r="I11" i="33" s="1"/>
  <c r="L11" i="33"/>
  <c r="H11" i="33" s="1"/>
  <c r="K11" i="33"/>
  <c r="F11" i="33"/>
  <c r="G11" i="33" s="1"/>
  <c r="L10" i="33"/>
  <c r="M10" i="33" s="1"/>
  <c r="I10" i="33" s="1"/>
  <c r="K10" i="33"/>
  <c r="F10" i="33"/>
  <c r="G10" i="33" s="1"/>
  <c r="L9" i="33"/>
  <c r="M9" i="33" s="1"/>
  <c r="I9" i="33" s="1"/>
  <c r="K9" i="33"/>
  <c r="F9" i="33"/>
  <c r="G9" i="33" s="1"/>
  <c r="L8" i="33"/>
  <c r="H8" i="33" s="1"/>
  <c r="K8" i="33"/>
  <c r="F8" i="33"/>
  <c r="G8" i="33" s="1"/>
  <c r="L7" i="33"/>
  <c r="M7" i="33" s="1"/>
  <c r="I7" i="33" s="1"/>
  <c r="K7" i="33"/>
  <c r="F7" i="33"/>
  <c r="G7" i="33" s="1"/>
  <c r="L6" i="33"/>
  <c r="M6" i="33" s="1"/>
  <c r="I6" i="33" s="1"/>
  <c r="K6" i="33"/>
  <c r="H6" i="33"/>
  <c r="F6" i="33"/>
  <c r="G6" i="33" s="1"/>
  <c r="I10" i="30"/>
  <c r="K10" i="30" s="1"/>
  <c r="G10" i="30" s="1"/>
  <c r="I6" i="30"/>
  <c r="J6" i="30" s="1"/>
  <c r="M14" i="33" l="1"/>
  <c r="I14" i="33" s="1"/>
  <c r="G8" i="34"/>
  <c r="H12" i="33"/>
  <c r="G9" i="34"/>
  <c r="H10" i="33"/>
  <c r="H7" i="33"/>
  <c r="H6" i="34"/>
  <c r="I6" i="34" s="1"/>
  <c r="G10" i="34"/>
  <c r="G7" i="34"/>
  <c r="M8" i="33"/>
  <c r="I8" i="33" s="1"/>
  <c r="H9" i="33"/>
  <c r="M13" i="33"/>
  <c r="I13" i="33" s="1"/>
  <c r="F6" i="30"/>
  <c r="L6" i="30"/>
  <c r="H6" i="30" s="1"/>
  <c r="E10" i="30"/>
  <c r="E6" i="30"/>
  <c r="I7" i="30"/>
  <c r="J10" i="30"/>
  <c r="K6" i="30"/>
  <c r="G6" i="30" s="1"/>
  <c r="L10" i="30" l="1"/>
  <c r="H10" i="30" s="1"/>
  <c r="F10" i="30"/>
  <c r="K7" i="30"/>
  <c r="G7" i="30" s="1"/>
  <c r="I9" i="30"/>
  <c r="J7" i="30"/>
  <c r="E7" i="30"/>
  <c r="L7" i="30" l="1"/>
  <c r="H7" i="30" s="1"/>
  <c r="F7" i="30"/>
  <c r="K9" i="30"/>
  <c r="G9" i="30" s="1"/>
  <c r="J9" i="30"/>
  <c r="E9" i="30"/>
  <c r="I8" i="30"/>
  <c r="F9" i="30" l="1"/>
  <c r="L9" i="30"/>
  <c r="H9" i="30" s="1"/>
  <c r="E8" i="30"/>
  <c r="K8" i="30"/>
  <c r="G8" i="30" s="1"/>
  <c r="J8" i="30"/>
  <c r="E6" i="13"/>
  <c r="D7" i="13"/>
  <c r="E7" i="13" s="1"/>
  <c r="D8" i="13"/>
  <c r="E8" i="13" s="1"/>
  <c r="D6" i="13"/>
  <c r="J7" i="13"/>
  <c r="K7" i="13" s="1"/>
  <c r="J8" i="13"/>
  <c r="K8" i="13" s="1"/>
  <c r="J6" i="13"/>
  <c r="K6" i="13" s="1"/>
  <c r="I7" i="13"/>
  <c r="I8" i="13"/>
  <c r="I6" i="13"/>
  <c r="F8" i="30" l="1"/>
  <c r="L8" i="30"/>
  <c r="H8" i="30" s="1"/>
  <c r="F7" i="13"/>
  <c r="G7" i="13" s="1"/>
  <c r="F6" i="13"/>
  <c r="G6" i="13" s="1"/>
  <c r="F8" i="13"/>
  <c r="G8" i="13" s="1"/>
  <c r="H6" i="10"/>
  <c r="I6" i="10" s="1"/>
  <c r="E7" i="10"/>
  <c r="H7" i="10" s="1"/>
  <c r="I7" i="10" s="1"/>
  <c r="E8" i="10"/>
  <c r="G8" i="10" s="1"/>
  <c r="E9" i="10"/>
  <c r="G9" i="10" s="1"/>
  <c r="E10" i="10"/>
  <c r="G10" i="10" s="1"/>
  <c r="E6" i="10"/>
  <c r="G6" i="10" s="1"/>
  <c r="M8" i="10"/>
  <c r="L7" i="10"/>
  <c r="M7" i="10" s="1"/>
  <c r="L8" i="10"/>
  <c r="L9" i="10"/>
  <c r="M9" i="10" s="1"/>
  <c r="L10" i="10"/>
  <c r="M10" i="10" s="1"/>
  <c r="L6" i="10"/>
  <c r="M6" i="10" s="1"/>
  <c r="K7" i="10"/>
  <c r="K8" i="10"/>
  <c r="K9" i="10"/>
  <c r="K10" i="10"/>
  <c r="K6" i="10"/>
  <c r="F7" i="26"/>
  <c r="G7" i="26" s="1"/>
  <c r="K7" i="26"/>
  <c r="L7" i="26"/>
  <c r="H7" i="26" s="1"/>
  <c r="F8" i="26"/>
  <c r="G8" i="26" s="1"/>
  <c r="K8" i="26"/>
  <c r="L8" i="26"/>
  <c r="H8" i="26" s="1"/>
  <c r="F9" i="26"/>
  <c r="G9" i="26" s="1"/>
  <c r="K9" i="26"/>
  <c r="L9" i="26"/>
  <c r="H9" i="26" s="1"/>
  <c r="M9" i="26"/>
  <c r="I9" i="26" s="1"/>
  <c r="F10" i="26"/>
  <c r="G10" i="26" s="1"/>
  <c r="K10" i="26"/>
  <c r="L10" i="26"/>
  <c r="H10" i="26" s="1"/>
  <c r="F11" i="26"/>
  <c r="G11" i="26" s="1"/>
  <c r="K11" i="26"/>
  <c r="L11" i="26"/>
  <c r="M11" i="26" s="1"/>
  <c r="I11" i="26" s="1"/>
  <c r="F12" i="26"/>
  <c r="G12" i="26" s="1"/>
  <c r="K12" i="26"/>
  <c r="L12" i="26"/>
  <c r="H12" i="26" s="1"/>
  <c r="M12" i="26"/>
  <c r="I12" i="26" s="1"/>
  <c r="F13" i="26"/>
  <c r="G13" i="26" s="1"/>
  <c r="K13" i="26"/>
  <c r="L13" i="26"/>
  <c r="M13" i="26" s="1"/>
  <c r="I13" i="26" s="1"/>
  <c r="F14" i="26"/>
  <c r="G14" i="26" s="1"/>
  <c r="K14" i="26"/>
  <c r="L14" i="26"/>
  <c r="M14" i="26" s="1"/>
  <c r="I14" i="26" s="1"/>
  <c r="F6" i="26"/>
  <c r="G6" i="26" s="1"/>
  <c r="L6" i="26"/>
  <c r="H6" i="26" s="1"/>
  <c r="K6" i="26"/>
  <c r="H10" i="10" l="1"/>
  <c r="I10" i="10" s="1"/>
  <c r="G7" i="10"/>
  <c r="H9" i="10"/>
  <c r="I9" i="10" s="1"/>
  <c r="H8" i="10"/>
  <c r="I8" i="10" s="1"/>
  <c r="M8" i="26"/>
  <c r="I8" i="26" s="1"/>
  <c r="M7" i="26"/>
  <c r="I7" i="26" s="1"/>
  <c r="H13" i="26"/>
  <c r="H14" i="26"/>
  <c r="M10" i="26"/>
  <c r="I10" i="26" s="1"/>
  <c r="H11" i="26"/>
  <c r="M6" i="26"/>
  <c r="I6" i="26" s="1"/>
  <c r="E37" i="19" l="1"/>
  <c r="D30" i="19"/>
  <c r="E18" i="19"/>
  <c r="D15" i="19"/>
  <c r="G10" i="18"/>
  <c r="G6" i="18" s="1"/>
  <c r="E37" i="11" l="1"/>
  <c r="D30" i="11"/>
  <c r="E18" i="11"/>
  <c r="D15" i="11"/>
  <c r="G10" i="7" l="1"/>
  <c r="G6" i="7" s="1"/>
</calcChain>
</file>

<file path=xl/sharedStrings.xml><?xml version="1.0" encoding="utf-8"?>
<sst xmlns="http://schemas.openxmlformats.org/spreadsheetml/2006/main" count="3250" uniqueCount="699">
  <si>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</si>
  <si>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</si>
  <si>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</si>
  <si>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</si>
  <si>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</si>
  <si>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</si>
  <si>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</si>
  <si>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</si>
  <si>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</si>
  <si>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</si>
  <si>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</si>
  <si>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</si>
  <si>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</si>
  <si>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</si>
  <si>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</si>
  <si>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</si>
  <si>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</si>
  <si>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</si>
  <si>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</si>
  <si>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</si>
  <si>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</si>
  <si>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</si>
  <si>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</si>
  <si>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</si>
  <si>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</si>
  <si>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</si>
  <si>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</si>
  <si>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</si>
  <si>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</si>
  <si>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</si>
  <si>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</si>
  <si>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</si>
  <si>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</si>
  <si>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</si>
  <si>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</si>
  <si>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</si>
  <si>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</si>
  <si>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</si>
  <si>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</si>
  <si>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</si>
  <si>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</si>
  <si>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</si>
  <si>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</si>
  <si>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</si>
  <si>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</si>
  <si>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</si>
  <si>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</si>
  <si>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</si>
  <si>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</si>
  <si>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</si>
  <si>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</si>
  <si>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</si>
  <si>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</si>
  <si>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</si>
  <si>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</si>
  <si>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</si>
  <si>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</si>
  <si>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</si>
  <si>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</si>
  <si>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</si>
  <si>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</si>
  <si>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</si>
  <si>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</si>
  <si>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</si>
  <si>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</si>
  <si>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</si>
  <si>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</si>
  <si>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</si>
  <si>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</si>
  <si>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</si>
  <si>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</si>
  <si>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</si>
  <si>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</si>
  <si>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</si>
  <si>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</si>
  <si>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</si>
  <si>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</si>
  <si>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</si>
  <si>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</si>
  <si>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</si>
  <si>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</si>
  <si>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</si>
  <si>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</si>
  <si>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</si>
  <si>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</si>
  <si>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</si>
  <si>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</si>
  <si>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</si>
  <si>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</si>
  <si>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</si>
  <si>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</si>
  <si>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</si>
  <si>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</si>
  <si>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</si>
  <si>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</si>
  <si>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</si>
  <si>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</si>
  <si>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</si>
  <si>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</si>
  <si>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</si>
  <si>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</si>
  <si>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</si>
  <si>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</si>
  <si>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</si>
  <si>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</si>
  <si>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</si>
  <si>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</si>
  <si>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</si>
  <si>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</si>
  <si>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</si>
  <si>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</si>
  <si>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</si>
  <si>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</si>
  <si>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</si>
  <si>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</si>
  <si>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</si>
  <si>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</si>
  <si>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</si>
  <si>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</si>
  <si>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</si>
  <si>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</si>
  <si>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</si>
  <si>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</si>
  <si>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</si>
  <si>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</si>
  <si>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</si>
  <si>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</si>
  <si>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</si>
  <si>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</si>
  <si>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</si>
  <si>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</si>
  <si>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</si>
  <si>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</si>
  <si>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</si>
  <si>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</si>
  <si>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</si>
  <si>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</si>
  <si>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</si>
  <si>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</si>
  <si>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</si>
  <si>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</si>
  <si>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</si>
  <si>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</si>
  <si>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</si>
  <si>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</si>
  <si>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</si>
  <si>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</si>
  <si>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</si>
  <si>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</si>
  <si>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</si>
  <si>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</si>
  <si>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</si>
  <si>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</si>
  <si>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</si>
  <si>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</si>
  <si>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</si>
  <si>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</si>
  <si>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</si>
  <si>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</si>
  <si>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</si>
  <si>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</si>
  <si>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</si>
  <si>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</si>
  <si>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</si>
  <si>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</si>
  <si>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</si>
  <si>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</si>
  <si>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</si>
  <si>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</si>
  <si>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</si>
  <si>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</si>
  <si>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</si>
  <si>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</si>
  <si>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</si>
  <si>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</si>
  <si>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</si>
  <si>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</si>
  <si>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</si>
  <si>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</si>
  <si>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</si>
  <si>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</si>
  <si>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</si>
  <si>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</si>
  <si>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</si>
  <si>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</si>
  <si>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</si>
  <si>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</si>
  <si>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</si>
  <si>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</si>
  <si>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</si>
  <si>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</si>
  <si>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</si>
  <si>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</si>
  <si>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</si>
  <si>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</si>
  <si>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</si>
  <si>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</si>
  <si>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</si>
  <si>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</si>
  <si>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</si>
  <si>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</si>
  <si>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</si>
  <si>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</si>
  <si>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</si>
  <si>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</si>
  <si>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</si>
  <si>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</si>
  <si>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</si>
  <si>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</si>
  <si>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</si>
  <si>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</si>
  <si>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</si>
  <si>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</si>
  <si>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</si>
  <si>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</si>
  <si>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</si>
  <si>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</si>
  <si>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</si>
  <si>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</si>
  <si>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</si>
  <si>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</si>
  <si>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</si>
  <si>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</si>
  <si>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</si>
  <si>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</si>
  <si>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</si>
  <si>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</si>
  <si>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</si>
  <si>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</si>
  <si>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</si>
  <si>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</si>
  <si>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</si>
  <si>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</si>
  <si>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</si>
  <si>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</si>
  <si>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</si>
  <si>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</si>
  <si>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</si>
  <si>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</si>
  <si>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</si>
  <si>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</si>
  <si>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</si>
  <si>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</si>
  <si>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</si>
  <si>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</si>
  <si>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</si>
  <si>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</si>
  <si>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</si>
  <si>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</si>
  <si>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</si>
  <si>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</si>
  <si>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</si>
  <si>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</si>
  <si>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</si>
  <si>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</si>
  <si>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</si>
  <si>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</si>
  <si>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</si>
  <si>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</si>
  <si>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</si>
  <si>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</si>
  <si>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</si>
  <si>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</si>
  <si>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</si>
  <si>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</si>
  <si>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</si>
  <si>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</si>
  <si>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</si>
  <si>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</si>
  <si>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</si>
  <si>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</si>
  <si>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</si>
  <si>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</si>
  <si>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</si>
  <si>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</si>
  <si>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</si>
  <si>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</si>
  <si>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</si>
  <si>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</si>
  <si>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</si>
  <si>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</si>
  <si>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</si>
  <si>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</si>
  <si>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</si>
  <si>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</si>
  <si>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</si>
  <si>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</si>
  <si>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</si>
  <si>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</si>
  <si>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</si>
  <si>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</si>
  <si>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</si>
  <si>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</si>
  <si>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</si>
  <si>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</si>
  <si>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</si>
  <si>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</si>
  <si>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</si>
  <si>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</si>
  <si>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</si>
  <si>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</si>
  <si>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</si>
  <si>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</si>
  <si>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</si>
  <si>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</si>
  <si>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</si>
  <si>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</si>
  <si>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</si>
  <si>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</si>
  <si>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</si>
  <si>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</si>
  <si>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</si>
  <si>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</si>
  <si>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</si>
  <si>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</si>
  <si>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</si>
  <si>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</si>
  <si>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</si>
  <si>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</si>
  <si>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</si>
  <si>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</si>
  <si>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</si>
  <si>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</si>
  <si>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</si>
  <si>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</si>
  <si>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</si>
  <si>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</si>
  <si>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</si>
  <si>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</si>
  <si>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</si>
  <si>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</si>
  <si>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</si>
  <si>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</si>
  <si>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</si>
  <si>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</si>
  <si>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</si>
  <si>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</si>
  <si>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</si>
  <si>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</si>
  <si>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</si>
  <si>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</si>
  <si>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</si>
  <si>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</si>
  <si>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</si>
  <si>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</si>
  <si>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</si>
  <si>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</si>
  <si>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</si>
  <si>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</si>
  <si>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</si>
  <si>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</si>
  <si>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</si>
  <si>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</si>
  <si>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</si>
  <si>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</si>
  <si>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</si>
  <si>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</si>
  <si>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</si>
  <si>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</si>
  <si>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</si>
  <si>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</si>
  <si>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</si>
  <si>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</si>
  <si>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</si>
  <si>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</si>
  <si>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</si>
  <si>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</si>
  <si>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</si>
  <si>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</si>
  <si>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</si>
  <si>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</si>
  <si>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</si>
  <si>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</si>
  <si>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</si>
  <si>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</si>
  <si>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</si>
  <si>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</si>
  <si>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</si>
  <si>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</si>
  <si>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</si>
  <si>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</si>
  <si>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</si>
  <si>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</si>
  <si>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</si>
  <si>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</si>
  <si>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</si>
  <si>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</si>
  <si>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</si>
  <si>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</si>
  <si>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</si>
  <si>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</si>
  <si>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</si>
  <si>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</si>
  <si>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</si>
  <si>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</si>
  <si>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</si>
  <si>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</si>
  <si>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</si>
  <si>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</si>
  <si>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</si>
  <si>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</si>
  <si>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</si>
  <si>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</si>
  <si>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</si>
  <si>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</si>
  <si>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</si>
  <si>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</si>
  <si>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</si>
  <si>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</si>
  <si>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</si>
  <si>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</si>
  <si>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</si>
  <si>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</si>
  <si>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</si>
  <si>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</si>
  <si>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</si>
  <si>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</si>
  <si>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</si>
  <si>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</si>
  <si>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</si>
  <si>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</si>
  <si>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</si>
  <si>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</si>
  <si>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</si>
  <si>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</si>
  <si>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</si>
  <si>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</si>
  <si>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</si>
  <si>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</si>
  <si>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</si>
  <si>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</si>
  <si>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</si>
  <si>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</si>
  <si>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</si>
  <si>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</si>
  <si>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</si>
  <si>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</si>
  <si>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</si>
  <si>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</si>
  <si>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</si>
  <si>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</si>
  <si>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</si>
  <si>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</si>
  <si>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</si>
  <si>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</si>
  <si>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</si>
  <si>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</si>
  <si>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</si>
  <si>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</si>
  <si>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</si>
  <si>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</si>
  <si>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</si>
  <si>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</si>
  <si>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</si>
  <si>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</si>
  <si>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</si>
  <si>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</si>
  <si>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</si>
  <si>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</si>
  <si>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</si>
  <si>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</si>
  <si>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</si>
  <si>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</si>
  <si>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</si>
  <si>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</si>
  <si>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</si>
  <si>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</si>
  <si>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</si>
  <si>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</si>
  <si>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</si>
  <si>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</si>
  <si>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</si>
  <si>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</si>
  <si>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</si>
  <si>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</si>
  <si>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</si>
  <si>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</si>
  <si>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</si>
  <si>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</si>
  <si>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</si>
  <si>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</si>
  <si>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</si>
  <si>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</si>
  <si>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</si>
  <si>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</si>
  <si>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</si>
  <si>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</si>
  <si>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</si>
  <si>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</si>
  <si>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</si>
  <si>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</si>
  <si>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</si>
  <si>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</si>
  <si>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</si>
  <si>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</si>
  <si>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</si>
  <si>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</si>
  <si>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</si>
  <si>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</si>
  <si>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</si>
  <si>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</si>
  <si>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</si>
  <si>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</si>
  <si>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</si>
  <si>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</si>
  <si>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</si>
  <si>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</si>
  <si>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</si>
  <si>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</si>
  <si>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</si>
  <si>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</si>
  <si>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</si>
  <si>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</si>
  <si>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</si>
  <si>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</si>
  <si>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</si>
  <si>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</si>
  <si>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</si>
  <si>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</si>
  <si>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</si>
  <si>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</si>
  <si>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</si>
  <si>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</si>
  <si>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</si>
  <si>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</si>
  <si>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</si>
  <si>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</si>
  <si>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</si>
  <si>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</si>
  <si>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</si>
  <si>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</si>
  <si>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</si>
  <si>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</si>
  <si>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</si>
  <si>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</si>
  <si>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</si>
  <si>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</si>
  <si>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</si>
  <si>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</si>
  <si>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</si>
  <si>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</si>
  <si>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</si>
  <si>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</si>
  <si>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</si>
  <si>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</si>
  <si>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</si>
  <si>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</si>
  <si>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</si>
  <si>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</si>
  <si>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</si>
  <si>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</si>
  <si>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</si>
  <si>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</si>
  <si>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</si>
  <si>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</si>
  <si>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</si>
  <si>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</si>
  <si>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</si>
  <si>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</si>
  <si>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</si>
  <si>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</si>
  <si>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</si>
  <si>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</si>
  <si>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</si>
  <si>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</si>
  <si>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</si>
  <si>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</si>
  <si>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</si>
  <si>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</si>
  <si>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</si>
  <si>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</si>
  <si>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</si>
  <si>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</si>
  <si>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</si>
  <si>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</si>
  <si>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</si>
  <si>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</si>
  <si>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</si>
  <si>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</si>
  <si>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</si>
  <si>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</si>
  <si>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</si>
  <si>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</si>
  <si>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</si>
  <si>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</si>
  <si>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</si>
  <si>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</si>
  <si>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</si>
  <si>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</si>
  <si>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</si>
  <si>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</si>
  <si>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</si>
  <si>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</si>
  <si>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</si>
  <si>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</si>
  <si>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</si>
  <si>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</si>
  <si>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</si>
  <si>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</si>
  <si>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A26.21.023</t>
  </si>
  <si>
    <t>Молекулярно-биологическое исследование спермы на уреаплазмы (Ureaplasma urealyticum, Ureaplasma parvum)</t>
  </si>
  <si>
    <t>A09.05.225</t>
  </si>
  <si>
    <t>A08.20.017.001</t>
  </si>
  <si>
    <t>A12.20.001</t>
  </si>
  <si>
    <t>A12.05.005</t>
  </si>
  <si>
    <t>A12.05.006</t>
  </si>
  <si>
    <t>A26.06.049.001</t>
  </si>
  <si>
    <t>B03.016.004</t>
  </si>
  <si>
    <t>B03.016.003</t>
  </si>
  <si>
    <t>B03.016.006</t>
  </si>
  <si>
    <t>A26.21.010.001</t>
  </si>
  <si>
    <t>45,55,65,75,85,95</t>
  </si>
  <si>
    <t>40,42,44,46,48,50,52,54,56,58,60,62,64</t>
  </si>
  <si>
    <t>А26.21.023</t>
  </si>
  <si>
    <t>уролог</t>
  </si>
  <si>
    <t>41,43,47,49,51,53,57,59,61,63,67,69,71,73,77,79,81,83,87,89,91,93,97,99</t>
  </si>
  <si>
    <r>
      <rPr>
        <sz val="11"/>
        <rFont val="Times New Roman"/>
        <family val="1"/>
        <charset val="204"/>
      </rPr>
      <t xml:space="preserve">(с дополнениями от 20.02.2025 г., </t>
    </r>
    <r>
      <rPr>
        <b/>
        <sz val="11"/>
        <color rgb="FFFF0000"/>
        <rFont val="Times New Roman"/>
        <family val="1"/>
        <charset val="204"/>
      </rPr>
      <t>от 31.03.2025 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</si>
  <si>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Терапия (диспансерное наблюдение по поводу сахарного диабета)</t>
  </si>
  <si>
    <t>Терапия (диспансерное наблюдение по поводу болезней системы кровообращения)</t>
  </si>
  <si>
    <t>(с дополнениями от 20.02.2025 г.)</t>
  </si>
  <si>
    <r>
      <t>Тарифы стоимости профилактического медицинского осмотра несовершеннолетних 
на 2025 год</t>
    </r>
    <r>
      <rPr>
        <b/>
        <sz val="14"/>
        <rFont val="Times New Roman"/>
        <family val="1"/>
        <charset val="204"/>
      </rPr>
      <t>*</t>
    </r>
  </si>
  <si>
    <t>(с дополнениями от 20.02., 31.03.2025 г.)</t>
  </si>
  <si>
    <t xml:space="preserve">(с дополнениями от 31.03.2025 г.) </t>
  </si>
  <si>
    <r>
      <rPr>
        <sz val="11"/>
        <rFont val="Times New Roman"/>
        <family val="1"/>
        <charset val="204"/>
      </rPr>
      <t xml:space="preserve">(с дополнениями от 20.02., 31.03., </t>
    </r>
    <r>
      <rPr>
        <b/>
        <sz val="11"/>
        <color rgb="FFFF0000"/>
        <rFont val="Times New Roman"/>
        <family val="1"/>
        <charset val="204"/>
      </rPr>
      <t>27.06.2025г.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</si>
  <si>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 
</t>
    </r>
    <r>
      <rPr>
        <sz val="14"/>
        <color theme="1"/>
        <rFont val="Times New Roman"/>
        <family val="1"/>
        <charset val="204"/>
      </rPr>
      <t>(с дополнениями от 20.02.2025 г.)</t>
    </r>
  </si>
  <si>
    <t>B01.058.003</t>
  </si>
  <si>
    <t>Прием (осмотр, консультация) врача-детского эндокринолога первичный</t>
  </si>
  <si>
    <t>B04.004.002</t>
  </si>
  <si>
    <t>B01.005.001</t>
  </si>
  <si>
    <t>Прием (осмотр, консультация) врача-гематолога первичный</t>
  </si>
  <si>
    <t>B04.002.002</t>
  </si>
  <si>
    <t>Профилактический прием (осмотр, консультация) врача-аллерголога-иммунолога</t>
  </si>
  <si>
    <t>B01.028.001</t>
  </si>
  <si>
    <t>Прием (осмотр, консультация) врача-оториноларинголога первичный</t>
  </si>
  <si>
    <t>B01.037.001</t>
  </si>
  <si>
    <t>Прием (осмотр, консультация) врача-пульмонолога первичный</t>
  </si>
  <si>
    <t>B01.050.001</t>
  </si>
  <si>
    <t>Прием (осмотр, консультация) врача-травматолога-ортопеда первичный</t>
  </si>
  <si>
    <t xml:space="preserve">Вид медицинской помощи </t>
  </si>
  <si>
    <t>Школа для пациентов с заболеваниями желудочно - кишечного тракта</t>
  </si>
  <si>
    <t>Профилактический прием (осмотр, консультация) врача-гастроэнтеролога</t>
  </si>
  <si>
    <t xml:space="preserve">Школа для пациентов с заболеваниями бронхо -легочной системы </t>
  </si>
  <si>
    <t>Школа для пациентов с гематологическими заболеваниями</t>
  </si>
  <si>
    <t>Школа для пациентов с аллергологическими и имммунологическими заболеваниями</t>
  </si>
  <si>
    <t xml:space="preserve">Школа для больных с заболеваниями опорно - двигательного  аппарата и костно - мышечной системы </t>
  </si>
  <si>
    <t>Школа для больных с заболеваниями уха, горла, носа</t>
  </si>
  <si>
    <t>Школа для пациентов с эндокринологическими заболеваниями</t>
  </si>
  <si>
    <t>Перечень и 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</si>
  <si>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с 01.09.2025 года в соответсвии с Приказом Приказ Министерства здравоохранения Российской Федерации от 11 апреля 2025 г. N 192н
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</t>
  </si>
  <si>
    <t>стоимость тарифа  по группе</t>
  </si>
  <si>
    <t xml:space="preserve">Новор., 4м 5м 6м 7м 8м 9м 10м 11м 1г3м </t>
  </si>
  <si>
    <t>1,5 года</t>
  </si>
  <si>
    <t>4,5,8,9,11 лет</t>
  </si>
  <si>
    <t>12 лет</t>
  </si>
  <si>
    <t>Новор., 4м 5м 6м 7м 8м 9м 10м 11м 1г3м</t>
  </si>
  <si>
    <r>
      <rPr>
        <sz val="12"/>
        <color theme="1"/>
        <rFont val="Times New Roman"/>
        <family val="1"/>
        <charset val="204"/>
      </rPr>
      <t xml:space="preserve">(с дополнениями от 20.02., </t>
    </r>
    <r>
      <rPr>
        <b/>
        <sz val="12"/>
        <color rgb="FFFF0000"/>
        <rFont val="Times New Roman"/>
        <family val="1"/>
        <charset val="204"/>
      </rPr>
      <t>27.08.2025 г.</t>
    </r>
    <r>
      <rPr>
        <sz val="12"/>
        <color theme="1"/>
        <rFont val="Times New Roman"/>
        <family val="1"/>
        <charset val="204"/>
      </rPr>
      <t>)</t>
    </r>
  </si>
  <si>
    <t>Базовая Программа ОМС</t>
  </si>
  <si>
    <t xml:space="preserve">(с дополнениями от 20.02., 31.03., 30.07.2025г) </t>
  </si>
  <si>
    <r>
      <rPr>
        <b/>
        <sz val="11"/>
        <rFont val="Times New Roman"/>
        <family val="1"/>
        <charset val="204"/>
      </rPr>
      <t xml:space="preserve">(с дополнениями от 20.02., 27.06., </t>
    </r>
    <r>
      <rPr>
        <b/>
        <sz val="11"/>
        <color rgb="FFFF0000"/>
        <rFont val="Times New Roman"/>
        <family val="1"/>
        <charset val="204"/>
      </rPr>
      <t xml:space="preserve">30.07.2025г.) </t>
    </r>
  </si>
  <si>
    <r>
      <t xml:space="preserve">(с дополнениями от 20.02., 27.06., 30.07., </t>
    </r>
    <r>
      <rPr>
        <b/>
        <sz val="11"/>
        <color rgb="FFFF0000"/>
        <rFont val="Times New Roman"/>
        <family val="1"/>
        <charset val="204"/>
      </rPr>
      <t>27.08.2025 г.)</t>
    </r>
    <r>
      <rPr>
        <b/>
        <sz val="11"/>
        <rFont val="Times New Roman"/>
        <family val="1"/>
        <charset val="204"/>
      </rPr>
      <t xml:space="preserve"> </t>
    </r>
  </si>
  <si>
    <r>
      <t xml:space="preserve">Тарифы *  на оплату медицинской помощи в амбулаторных условиях, «Школа сахарного диабета» на 2025 год  
</t>
    </r>
    <r>
      <rPr>
        <b/>
        <sz val="14"/>
        <color rgb="FFFF0000"/>
        <rFont val="Times New Roman"/>
        <family val="1"/>
        <charset val="204"/>
      </rPr>
      <t xml:space="preserve">(с дополнениями от 27.08.2025 г.) </t>
    </r>
  </si>
  <si>
    <t>комплексное посещение, средние медицинские работники</t>
  </si>
  <si>
    <t>комплексное посещение, врачебный прием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</si>
  <si>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(детское население**)  на 2025 год 
(с дополнениями от 27.08.2025 г.)  </t>
  </si>
  <si>
    <r>
      <t xml:space="preserve">Тарифы * на оплату медицинской помощи в амбулаторных условиях, "Школы" пациентов с хроническими неинфекционными заболеваниями на 2025 год  
</t>
    </r>
    <r>
      <rPr>
        <b/>
        <sz val="14"/>
        <color rgb="FFFF0000"/>
        <rFont val="Times New Roman"/>
        <family val="1"/>
        <charset val="204"/>
      </rPr>
      <t xml:space="preserve">(с дополнениями от 27.08.2025 г.) </t>
    </r>
  </si>
  <si>
    <t xml:space="preserve">(с дополнениями от 29.09.2025 г.) </t>
  </si>
  <si>
    <r>
      <t xml:space="preserve">(с дополнениями от 20.02, </t>
    </r>
    <r>
      <rPr>
        <b/>
        <sz val="12"/>
        <color rgb="FFFF0000"/>
        <rFont val="Times New Roman"/>
        <family val="1"/>
        <charset val="204"/>
      </rPr>
      <t>29.09.2025 г.</t>
    </r>
    <r>
      <rPr>
        <b/>
        <sz val="12"/>
        <rFont val="Times New Roman"/>
        <family val="1"/>
        <charset val="204"/>
      </rPr>
      <t>)</t>
    </r>
  </si>
  <si>
    <t>12 мес.</t>
  </si>
  <si>
    <t>1 год 6 мес.</t>
  </si>
  <si>
    <t>4 года</t>
  </si>
  <si>
    <t>16 лет</t>
  </si>
  <si>
    <t>17 лет</t>
  </si>
  <si>
    <t>0 мес., 2 мес., 4 мес., 5 мес., 6 мес., 7 мес., 
8 мес., 9 мес., 10 мес., 11 мес., 1 год 3 мес.</t>
  </si>
  <si>
    <t>5 лет, 7 лет, 8 лет, 9 лет, 11 лет, 12 лет</t>
  </si>
  <si>
    <r>
      <t xml:space="preserve">Тарифы * на оплату медицинской помощи в амбулаторных условиях, "Школы" пациентов с хроническими неинфекционными заболеваниями (детское население**)  на 2025 год 
(с дополнениями от 27.08.2025 г., 09.2025 г., </t>
    </r>
    <r>
      <rPr>
        <sz val="16"/>
        <color rgb="FFFF0000"/>
        <rFont val="Times New Roman"/>
        <family val="1"/>
        <charset val="204"/>
      </rPr>
      <t>29.09.2025 г.</t>
    </r>
    <r>
      <rPr>
        <b/>
        <sz val="16"/>
        <rFont val="Times New Roman"/>
        <family val="1"/>
        <charset val="204"/>
      </rPr>
      <t xml:space="preserve">)  </t>
    </r>
  </si>
  <si>
    <t>B01.064.003</t>
  </si>
  <si>
    <t>Прием (осмотр, консультация) врача-стоматолога детского первичный</t>
  </si>
  <si>
    <t>Школа для пациентов со стоматологическими заболеваниями</t>
  </si>
  <si>
    <t>B01.065.003</t>
  </si>
  <si>
    <t>Прием (осмотр, консультация) зубного врача первичный</t>
  </si>
  <si>
    <t>B01.065.007</t>
  </si>
  <si>
    <t>Прием (осмотр, консультация) врача-стоматолога первичный</t>
  </si>
  <si>
    <t>B01.065.005</t>
  </si>
  <si>
    <t>Прием (осмотр, консультация) гигиениста стоматологического первичный</t>
  </si>
  <si>
    <r>
      <t xml:space="preserve">Тарифы * на оплату медицинской помощи в амбулаторных условиях, "Школы" пациентов с хроническими неинфекционными заболеваниями на 2025 год  
</t>
    </r>
    <r>
      <rPr>
        <b/>
        <sz val="14"/>
        <color rgb="FFFF0000"/>
        <rFont val="Times New Roman"/>
        <family val="1"/>
        <charset val="204"/>
      </rPr>
      <t xml:space="preserve">(с дополнениями от 29.09.2025 г.) </t>
    </r>
  </si>
  <si>
    <t>Вид МП</t>
  </si>
  <si>
    <t xml:space="preserve">Школа для больных со стоматологическими заболеваниями заболеваниями </t>
  </si>
  <si>
    <t>B01.065.001</t>
  </si>
  <si>
    <t>Прием (осмотр, консультация) врача-стоматолога-терапевта первичный</t>
  </si>
  <si>
    <t>B01.027.001</t>
  </si>
  <si>
    <t>Прием (осмотр, консультация) врача-онколога первичн</t>
  </si>
  <si>
    <t>Школа для пациентов с онкологическим заболеваниями</t>
  </si>
  <si>
    <t>Прием (осмотр, консультация) врача-терапевта первичный</t>
  </si>
  <si>
    <r>
      <t>(с дополнениями от 20.02., 27.06., 30.07., 27.08.,</t>
    </r>
    <r>
      <rPr>
        <b/>
        <sz val="11"/>
        <color rgb="FFFF0000"/>
        <rFont val="Times New Roman"/>
        <family val="1"/>
        <charset val="204"/>
      </rPr>
      <t xml:space="preserve"> 31.10.2025 г.)</t>
    </r>
    <r>
      <rPr>
        <b/>
        <sz val="11"/>
        <rFont val="Times New Roman"/>
        <family val="1"/>
        <charset val="204"/>
      </rPr>
      <t xml:space="preserve"> </t>
    </r>
  </si>
  <si>
    <r>
      <t xml:space="preserve">(с дополнениями от 20.02., 31.03., 30.07., </t>
    </r>
    <r>
      <rPr>
        <b/>
        <sz val="12"/>
        <color rgb="FFFF0000"/>
        <rFont val="Times New Roman"/>
        <family val="1"/>
        <charset val="204"/>
      </rPr>
      <t>31.10.2025 г.</t>
    </r>
    <r>
      <rPr>
        <b/>
        <sz val="12"/>
        <rFont val="Times New Roman"/>
        <family val="1"/>
        <charset val="204"/>
      </rPr>
      <t xml:space="preserve">) </t>
    </r>
  </si>
  <si>
    <t xml:space="preserve">(с изменениями от 31.10.2025 года) </t>
  </si>
  <si>
    <t>к Выписке из Протокола заседания № 12</t>
  </si>
  <si>
    <t>Комиссии от 27.11.2025 года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</si>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</sst>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  <numFmt numFmtId="169" formatCode="#,##0.00\ _₽;\-#,##0.00\ _₽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ED0000"/>
      <name val="Times New Roman"/>
      <family val="1"/>
      <charset val="204"/>
    </font>
    <font>
      <b/>
      <sz val="14"/>
      <color rgb="FFED0000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2"/>
      <color rgb="FFED0000"/>
      <name val="Times New Roman"/>
      <family val="1"/>
      <charset val="204"/>
    </font>
    <font>
      <b/>
      <sz val="12"/>
      <color rgb="FFED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/>
    <xf numFmtId="0" fontId="1" fillId="0" borderId="0"/>
    <xf numFmtId="9" fontId="4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44" fillId="0" borderId="0"/>
    <xf numFmtId="0" fontId="1" fillId="0" borderId="0"/>
    <xf numFmtId="165" fontId="1" fillId="0" borderId="0" applyFont="0" applyFill="0" applyBorder="0" applyAlignment="0" applyProtection="0"/>
    <xf numFmtId="165" fontId="44" fillId="0" borderId="0" applyFont="0" applyFill="0" applyBorder="0" applyAlignment="0" applyProtection="0"/>
    <xf numFmtId="0" fontId="45" fillId="0" borderId="0"/>
    <xf numFmtId="9" fontId="1" fillId="0" borderId="0" applyFont="0" applyFill="0" applyBorder="0" applyAlignment="0" applyProtection="0"/>
    <xf numFmtId="0" fontId="1" fillId="0" borderId="0"/>
  </cellStyleXfs>
  <cellXfs count="5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1" xfId="0" applyNumberFormat="1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4" fontId="25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4" fontId="28" fillId="0" borderId="0" xfId="0" applyNumberFormat="1" applyFont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6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164" fontId="5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167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6" fillId="0" borderId="0" xfId="2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0" xfId="2" applyNumberFormat="1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" fontId="5" fillId="0" borderId="0" xfId="2" applyNumberFormat="1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4" fillId="0" borderId="1" xfId="2" applyNumberFormat="1" applyFont="1" applyBorder="1" applyAlignment="1">
      <alignment horizontal="center" vertical="center" wrapText="1"/>
    </xf>
    <xf numFmtId="165" fontId="34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27" xfId="2" applyFont="1" applyBorder="1" applyAlignment="1">
      <alignment horizontal="center" vertical="center" wrapText="1"/>
    </xf>
    <xf numFmtId="166" fontId="34" fillId="0" borderId="28" xfId="2" applyNumberFormat="1" applyFont="1" applyBorder="1" applyAlignment="1">
      <alignment horizontal="right" vertical="center" wrapText="1"/>
    </xf>
    <xf numFmtId="49" fontId="35" fillId="0" borderId="1" xfId="2" applyNumberFormat="1" applyFont="1" applyBorder="1" applyAlignment="1">
      <alignment horizontal="center" vertical="center" wrapText="1"/>
    </xf>
    <xf numFmtId="169" fontId="7" fillId="0" borderId="1" xfId="1" applyNumberFormat="1" applyFont="1" applyFill="1" applyBorder="1" applyAlignment="1">
      <alignment horizontal="center"/>
    </xf>
    <xf numFmtId="169" fontId="11" fillId="0" borderId="1" xfId="1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0" fillId="0" borderId="0" xfId="0" applyFont="1"/>
    <xf numFmtId="0" fontId="5" fillId="0" borderId="3" xfId="0" applyFont="1" applyBorder="1" applyAlignment="1">
      <alignment horizontal="center" vertical="center"/>
    </xf>
    <xf numFmtId="4" fontId="41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41" fillId="0" borderId="1" xfId="0" applyNumberFormat="1" applyFont="1" applyBorder="1" applyAlignment="1">
      <alignment horizontal="center" vertical="center" wrapText="1"/>
    </xf>
    <xf numFmtId="1" fontId="42" fillId="0" borderId="1" xfId="0" applyNumberFormat="1" applyFont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left" vertical="center" wrapText="1"/>
    </xf>
    <xf numFmtId="0" fontId="42" fillId="0" borderId="1" xfId="0" applyFont="1" applyBorder="1" applyAlignment="1">
      <alignment vertical="center"/>
    </xf>
    <xf numFmtId="0" fontId="42" fillId="2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3" fontId="7" fillId="3" borderId="1" xfId="1" applyFont="1" applyFill="1" applyBorder="1" applyAlignment="1">
      <alignment horizontal="center" vertical="center" wrapText="1"/>
    </xf>
    <xf numFmtId="0" fontId="5" fillId="0" borderId="1" xfId="0" applyFont="1" applyBorder="1"/>
    <xf numFmtId="0" fontId="8" fillId="0" borderId="0" xfId="7" applyFont="1" applyAlignment="1">
      <alignment horizontal="center" vertical="center"/>
    </xf>
    <xf numFmtId="0" fontId="16" fillId="0" borderId="1" xfId="7" applyFont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" fontId="46" fillId="0" borderId="1" xfId="0" applyNumberFormat="1" applyFont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 wrapText="1"/>
    </xf>
    <xf numFmtId="49" fontId="46" fillId="2" borderId="1" xfId="0" applyNumberFormat="1" applyFont="1" applyFill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/>
    </xf>
    <xf numFmtId="0" fontId="46" fillId="2" borderId="2" xfId="0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vertical="center" wrapText="1"/>
    </xf>
    <xf numFmtId="0" fontId="47" fillId="2" borderId="1" xfId="0" applyFont="1" applyFill="1" applyBorder="1" applyAlignment="1">
      <alignment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9" fillId="0" borderId="0" xfId="0" applyFont="1" applyAlignment="1">
      <alignment vertical="center"/>
    </xf>
    <xf numFmtId="0" fontId="28" fillId="0" borderId="0" xfId="0" applyFont="1" applyAlignment="1">
      <alignment horizontal="left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1" fontId="30" fillId="0" borderId="24" xfId="0" applyNumberFormat="1" applyFont="1" applyBorder="1" applyAlignment="1">
      <alignment horizontal="center" vertical="center"/>
    </xf>
    <xf numFmtId="4" fontId="46" fillId="2" borderId="1" xfId="0" applyNumberFormat="1" applyFont="1" applyFill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0" fillId="2" borderId="0" xfId="0" applyFill="1"/>
    <xf numFmtId="4" fontId="51" fillId="0" borderId="1" xfId="4" applyNumberFormat="1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0" borderId="1" xfId="4" applyNumberFormat="1" applyFont="1" applyBorder="1" applyAlignment="1">
      <alignment horizontal="center" vertical="center"/>
    </xf>
    <xf numFmtId="4" fontId="5" fillId="0" borderId="1" xfId="4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left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3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4" fontId="37" fillId="0" borderId="25" xfId="0" applyNumberFormat="1" applyFont="1" applyBorder="1" applyAlignment="1">
      <alignment horizontal="right" vertical="center"/>
    </xf>
    <xf numFmtId="0" fontId="41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49" fontId="41" fillId="0" borderId="3" xfId="0" applyNumberFormat="1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3" xfId="0" applyNumberFormat="1" applyFont="1" applyFill="1" applyBorder="1" applyAlignment="1">
      <alignment horizontal="center" vertical="center" wrapText="1"/>
    </xf>
    <xf numFmtId="49" fontId="46" fillId="2" borderId="4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4" fontId="48" fillId="2" borderId="1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4" fontId="38" fillId="0" borderId="25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4" fontId="47" fillId="2" borderId="2" xfId="0" applyNumberFormat="1" applyFont="1" applyFill="1" applyBorder="1" applyAlignment="1">
      <alignment horizontal="center" vertical="center" wrapText="1"/>
    </xf>
    <xf numFmtId="4" fontId="47" fillId="2" borderId="3" xfId="0" applyNumberFormat="1" applyFont="1" applyFill="1" applyBorder="1" applyAlignment="1">
      <alignment horizontal="center" vertical="center" wrapText="1"/>
    </xf>
    <xf numFmtId="4" fontId="47" fillId="2" borderId="4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2" fillId="0" borderId="9" xfId="2" applyFont="1" applyBorder="1" applyAlignment="1">
      <alignment horizontal="center" vertical="center" wrapText="1"/>
    </xf>
    <xf numFmtId="0" fontId="32" fillId="0" borderId="10" xfId="2" applyFont="1" applyBorder="1" applyAlignment="1">
      <alignment horizontal="center" vertical="center" wrapText="1"/>
    </xf>
    <xf numFmtId="0" fontId="32" fillId="0" borderId="11" xfId="2" applyFont="1" applyBorder="1" applyAlignment="1">
      <alignment horizontal="center" vertical="center" wrapText="1"/>
    </xf>
    <xf numFmtId="0" fontId="32" fillId="0" borderId="12" xfId="2" applyFont="1" applyBorder="1" applyAlignment="1">
      <alignment horizontal="center" vertical="center" wrapText="1"/>
    </xf>
    <xf numFmtId="0" fontId="32" fillId="0" borderId="13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32" fillId="0" borderId="2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6" fillId="0" borderId="0" xfId="2" applyFont="1" applyAlignment="1">
      <alignment horizontal="center" vertical="center"/>
    </xf>
    <xf numFmtId="0" fontId="5" fillId="0" borderId="21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/>
    </xf>
    <xf numFmtId="0" fontId="11" fillId="0" borderId="25" xfId="2" applyFont="1" applyBorder="1" applyAlignment="1">
      <alignment horizontal="center" vertical="center"/>
    </xf>
    <xf numFmtId="0" fontId="11" fillId="0" borderId="1" xfId="2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5" fillId="0" borderId="2" xfId="1" applyNumberFormat="1" applyFont="1" applyBorder="1" applyAlignment="1">
      <alignment horizontal="center" vertical="center"/>
    </xf>
    <xf numFmtId="168" fontId="5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</cellXfs>
  <cellStyles count="20">
    <cellStyle name="Обычный" xfId="0" builtinId="0"/>
    <cellStyle name="Обычный 2" xfId="2" xr:uid="{3AF2498E-B0B4-4031-AE37-04E815A6398D}"/>
    <cellStyle name="Обычный 2 2" xfId="8" xr:uid="{F27A6800-2306-4790-A3B9-08E39757812C}"/>
    <cellStyle name="Обычный 2 3" xfId="13" xr:uid="{8027CE8D-9B3B-4EF1-B173-1D7086EF6283}"/>
    <cellStyle name="Обычный 2 4" xfId="19" xr:uid="{DE2D2386-CEE8-4606-85F8-1629ADEAECE6}"/>
    <cellStyle name="Обычный 3" xfId="3" xr:uid="{685B853F-01C1-4D89-BCE2-23D8B48074E6}"/>
    <cellStyle name="Обычный 3 2" xfId="14" xr:uid="{2F4EE92A-3628-4ED5-A564-EDB9183BF19D}"/>
    <cellStyle name="Обычный 3 3" xfId="10" xr:uid="{4DD6957C-62BF-483D-A792-2B72B7528D64}"/>
    <cellStyle name="Обычный 4" xfId="12" xr:uid="{33C7FBC1-DD75-44C7-8AD1-24EC7B8B899D}"/>
    <cellStyle name="Обычный 5" xfId="7" xr:uid="{108109A4-4218-49A6-8F3D-32D40704A31A}"/>
    <cellStyle name="Обычный 7" xfId="17" xr:uid="{E890AF9A-4624-44C1-8041-47C9354DD3AC}"/>
    <cellStyle name="Процентный 2" xfId="18" xr:uid="{6E689112-B2D5-4DB4-84F8-CC7D5034FC8F}"/>
    <cellStyle name="Процентный 3" xfId="9" xr:uid="{60D074A6-E4B5-4C49-89C5-D95C9D688A7A}"/>
    <cellStyle name="Финансовый" xfId="1" builtinId="3"/>
    <cellStyle name="Финансовый 2" xfId="6" xr:uid="{A979461C-B3FC-4A6B-AA5A-D14E87E837ED}"/>
    <cellStyle name="Финансовый 2 2" xfId="16" xr:uid="{85D4EEE4-A43D-4664-A66C-E8A07C9ADB0F}"/>
    <cellStyle name="Финансовый 2 3" xfId="4" xr:uid="{0A3FD002-11FF-4376-B256-ECC09D33BE8C}"/>
    <cellStyle name="Финансовый 2 3 2" xfId="11" xr:uid="{6CA740E6-F6EE-4A25-8464-B6230D325C46}"/>
    <cellStyle name="Финансовый 3" xfId="15" xr:uid="{9C5038B2-15CD-418C-8873-A7D3EF52A85A}"/>
    <cellStyle name="Финансовый 4" xfId="5" xr:uid="{96614143-000E-4E26-B0C8-932E1D1741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BEEB-C87F-4CA7-AFE2-8C66AD0E4F91}">
  <dimension ref="A1:L88"/>
  <sheetViews>
    <sheetView zoomScale="70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L21" sqref="L21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42" t="s">
        <v>306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ht="15.75" customHeight="1" x14ac:dyDescent="0.25">
      <c r="A6" s="343" t="s">
        <v>693</v>
      </c>
      <c r="B6" s="343"/>
      <c r="C6" s="343"/>
      <c r="D6" s="343"/>
      <c r="E6" s="343"/>
      <c r="F6" s="343"/>
      <c r="G6" s="343"/>
      <c r="H6" s="343"/>
      <c r="I6" s="343"/>
      <c r="J6" s="343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344" t="s">
        <v>201</v>
      </c>
      <c r="B8" s="339" t="s">
        <v>225</v>
      </c>
      <c r="C8" s="345" t="s">
        <v>226</v>
      </c>
      <c r="D8" s="346" t="s">
        <v>227</v>
      </c>
      <c r="E8" s="347"/>
      <c r="F8" s="347"/>
      <c r="G8" s="347"/>
      <c r="H8" s="348"/>
      <c r="I8" s="345" t="s">
        <v>228</v>
      </c>
      <c r="J8" s="345" t="s">
        <v>229</v>
      </c>
    </row>
    <row r="9" spans="1:10" ht="18.75" customHeight="1" x14ac:dyDescent="0.25">
      <c r="A9" s="344"/>
      <c r="B9" s="339"/>
      <c r="C9" s="345"/>
      <c r="D9" s="349"/>
      <c r="E9" s="350"/>
      <c r="F9" s="350"/>
      <c r="G9" s="350"/>
      <c r="H9" s="351"/>
      <c r="I9" s="345"/>
      <c r="J9" s="345"/>
    </row>
    <row r="10" spans="1:10" ht="150" customHeight="1" x14ac:dyDescent="0.25">
      <c r="A10" s="344"/>
      <c r="B10" s="339"/>
      <c r="C10" s="345"/>
      <c r="D10" s="106" t="s">
        <v>230</v>
      </c>
      <c r="E10" s="106" t="s">
        <v>231</v>
      </c>
      <c r="F10" s="106" t="s">
        <v>232</v>
      </c>
      <c r="G10" s="106" t="s">
        <v>233</v>
      </c>
      <c r="H10" s="106" t="s">
        <v>234</v>
      </c>
      <c r="I10" s="345"/>
      <c r="J10" s="345"/>
    </row>
    <row r="11" spans="1:10" x14ac:dyDescent="0.25">
      <c r="A11" s="339">
        <v>1</v>
      </c>
      <c r="B11" s="42" t="s">
        <v>235</v>
      </c>
      <c r="C11" s="139">
        <v>1399.63</v>
      </c>
      <c r="D11" s="139">
        <v>539.42999999999995</v>
      </c>
      <c r="E11" s="139">
        <v>674.29</v>
      </c>
      <c r="F11" s="139">
        <v>415.36</v>
      </c>
      <c r="G11" s="139"/>
      <c r="H11" s="139"/>
      <c r="I11" s="171">
        <v>3154.3</v>
      </c>
      <c r="J11" s="5"/>
    </row>
    <row r="12" spans="1:10" x14ac:dyDescent="0.25">
      <c r="A12" s="339"/>
      <c r="B12" s="42" t="s">
        <v>236</v>
      </c>
      <c r="C12" s="139">
        <v>1399.63</v>
      </c>
      <c r="D12" s="139">
        <v>539.42999999999995</v>
      </c>
      <c r="E12" s="139">
        <v>647.32000000000005</v>
      </c>
      <c r="F12" s="139">
        <v>404.57</v>
      </c>
      <c r="G12" s="139"/>
      <c r="H12" s="139"/>
      <c r="I12" s="139"/>
      <c r="J12" s="5"/>
    </row>
    <row r="13" spans="1:10" x14ac:dyDescent="0.25">
      <c r="A13" s="339">
        <v>2</v>
      </c>
      <c r="B13" s="42" t="s">
        <v>237</v>
      </c>
      <c r="C13" s="139">
        <v>1399.63</v>
      </c>
      <c r="D13" s="139">
        <v>511.04</v>
      </c>
      <c r="E13" s="139">
        <v>853.44</v>
      </c>
      <c r="F13" s="139"/>
      <c r="G13" s="139"/>
      <c r="H13" s="139"/>
      <c r="I13" s="139"/>
      <c r="J13" s="5"/>
    </row>
    <row r="14" spans="1:10" x14ac:dyDescent="0.25">
      <c r="A14" s="339"/>
      <c r="B14" s="42" t="s">
        <v>238</v>
      </c>
      <c r="C14" s="139">
        <v>1399.63</v>
      </c>
      <c r="D14" s="150">
        <v>567.82000000000005</v>
      </c>
      <c r="E14" s="139">
        <v>851.73</v>
      </c>
      <c r="F14" s="139">
        <v>425.87</v>
      </c>
      <c r="G14" s="139"/>
      <c r="H14" s="139"/>
      <c r="I14" s="139"/>
      <c r="J14" s="5"/>
    </row>
    <row r="15" spans="1:10" x14ac:dyDescent="0.25">
      <c r="A15" s="5">
        <v>3</v>
      </c>
      <c r="B15" s="42" t="s">
        <v>239</v>
      </c>
      <c r="C15" s="139"/>
      <c r="D15" s="139"/>
      <c r="E15" s="139">
        <v>526.39</v>
      </c>
      <c r="F15" s="139"/>
      <c r="G15" s="139"/>
      <c r="H15" s="139"/>
      <c r="I15" s="139"/>
      <c r="J15" s="5"/>
    </row>
    <row r="16" spans="1:10" x14ac:dyDescent="0.25">
      <c r="A16" s="5">
        <v>4</v>
      </c>
      <c r="B16" s="42" t="s">
        <v>240</v>
      </c>
      <c r="C16" s="139">
        <v>1682.25</v>
      </c>
      <c r="D16" s="139">
        <v>714.44</v>
      </c>
      <c r="E16" s="139">
        <v>1143.0999999999999</v>
      </c>
      <c r="F16" s="139">
        <v>714.44</v>
      </c>
      <c r="G16" s="139">
        <v>1905.1733333333334</v>
      </c>
      <c r="H16" s="139"/>
      <c r="I16" s="139"/>
      <c r="J16" s="5"/>
    </row>
    <row r="17" spans="1:10" x14ac:dyDescent="0.25">
      <c r="A17" s="339">
        <v>5</v>
      </c>
      <c r="B17" s="42" t="s">
        <v>241</v>
      </c>
      <c r="C17" s="139">
        <v>1090.0999999999999</v>
      </c>
      <c r="D17" s="139">
        <v>473.75</v>
      </c>
      <c r="E17" s="139">
        <v>525.86</v>
      </c>
      <c r="F17" s="139">
        <v>293.73</v>
      </c>
      <c r="G17" s="139"/>
      <c r="H17" s="139"/>
      <c r="I17" s="139">
        <v>1186.4000000000001</v>
      </c>
      <c r="J17" s="5"/>
    </row>
    <row r="18" spans="1:10" ht="31.5" x14ac:dyDescent="0.25">
      <c r="A18" s="339"/>
      <c r="B18" s="42" t="s">
        <v>618</v>
      </c>
      <c r="C18" s="139"/>
      <c r="D18" s="139"/>
      <c r="E18" s="139"/>
      <c r="F18" s="139"/>
      <c r="G18" s="139"/>
      <c r="H18" s="139"/>
      <c r="I18" s="171">
        <v>3154.3</v>
      </c>
      <c r="J18" s="5"/>
    </row>
    <row r="19" spans="1:10" ht="31.5" x14ac:dyDescent="0.25">
      <c r="A19" s="339"/>
      <c r="B19" s="42" t="s">
        <v>617</v>
      </c>
      <c r="C19" s="139"/>
      <c r="D19" s="139"/>
      <c r="E19" s="139"/>
      <c r="F19" s="139"/>
      <c r="G19" s="139"/>
      <c r="H19" s="139"/>
      <c r="I19" s="139">
        <v>1504.21</v>
      </c>
      <c r="J19" s="5"/>
    </row>
    <row r="20" spans="1:10" ht="31.5" x14ac:dyDescent="0.25">
      <c r="A20" s="339"/>
      <c r="B20" s="42" t="s">
        <v>242</v>
      </c>
      <c r="C20" s="139"/>
      <c r="D20" s="139"/>
      <c r="E20" s="139"/>
      <c r="F20" s="139">
        <v>316.27</v>
      </c>
      <c r="G20" s="139"/>
      <c r="H20" s="139"/>
      <c r="I20" s="139"/>
      <c r="J20" s="5"/>
    </row>
    <row r="21" spans="1:10" ht="31.5" x14ac:dyDescent="0.25">
      <c r="A21" s="339"/>
      <c r="B21" s="42" t="s">
        <v>243</v>
      </c>
      <c r="C21" s="139"/>
      <c r="D21" s="139"/>
      <c r="E21" s="139"/>
      <c r="F21" s="139">
        <v>948.82</v>
      </c>
      <c r="G21" s="139"/>
      <c r="H21" s="139"/>
      <c r="I21" s="139"/>
      <c r="J21" s="5"/>
    </row>
    <row r="22" spans="1:10" ht="63.75" customHeight="1" x14ac:dyDescent="0.25">
      <c r="A22" s="339"/>
      <c r="B22" s="42" t="s">
        <v>244</v>
      </c>
      <c r="C22" s="139"/>
      <c r="D22" s="139"/>
      <c r="E22" s="139"/>
      <c r="F22" s="139">
        <v>316.27</v>
      </c>
      <c r="G22" s="139"/>
      <c r="H22" s="139"/>
      <c r="I22" s="139"/>
      <c r="J22" s="5"/>
    </row>
    <row r="23" spans="1:10" ht="47.25" x14ac:dyDescent="0.25">
      <c r="A23" s="339"/>
      <c r="B23" s="42" t="s">
        <v>245</v>
      </c>
      <c r="C23" s="139"/>
      <c r="D23" s="139"/>
      <c r="E23" s="139"/>
      <c r="F23" s="139">
        <v>948.82</v>
      </c>
      <c r="G23" s="139"/>
      <c r="H23" s="139"/>
      <c r="I23" s="139"/>
      <c r="J23" s="5"/>
    </row>
    <row r="24" spans="1:10" x14ac:dyDescent="0.25">
      <c r="A24" s="339">
        <v>6</v>
      </c>
      <c r="B24" s="42" t="s">
        <v>246</v>
      </c>
      <c r="C24" s="139">
        <v>1090.0999999999999</v>
      </c>
      <c r="D24" s="139">
        <v>473.75</v>
      </c>
      <c r="E24" s="139">
        <v>525.86</v>
      </c>
      <c r="F24" s="139"/>
      <c r="G24" s="139"/>
      <c r="H24" s="139"/>
      <c r="I24" s="139"/>
      <c r="J24" s="5"/>
    </row>
    <row r="25" spans="1:10" x14ac:dyDescent="0.25">
      <c r="A25" s="339"/>
      <c r="B25" s="42" t="s">
        <v>247</v>
      </c>
      <c r="C25" s="139">
        <v>1090.0999999999999</v>
      </c>
      <c r="D25" s="139">
        <v>473.75</v>
      </c>
      <c r="E25" s="139">
        <v>525.86</v>
      </c>
      <c r="F25" s="139">
        <v>393.21</v>
      </c>
      <c r="G25" s="139"/>
      <c r="H25" s="139"/>
      <c r="I25" s="139"/>
      <c r="J25" s="5"/>
    </row>
    <row r="26" spans="1:10" x14ac:dyDescent="0.25">
      <c r="A26" s="339">
        <v>7</v>
      </c>
      <c r="B26" s="42" t="s">
        <v>248</v>
      </c>
      <c r="C26" s="139">
        <v>1090.0999999999999</v>
      </c>
      <c r="D26" s="139">
        <v>473.75</v>
      </c>
      <c r="E26" s="139">
        <v>526.39</v>
      </c>
      <c r="F26" s="139">
        <v>487.96</v>
      </c>
      <c r="G26" s="139"/>
      <c r="H26" s="139"/>
      <c r="I26" s="139"/>
      <c r="J26" s="5"/>
    </row>
    <row r="27" spans="1:10" x14ac:dyDescent="0.25">
      <c r="A27" s="339"/>
      <c r="B27" s="42" t="s">
        <v>249</v>
      </c>
      <c r="C27" s="139">
        <v>1090.0999999999999</v>
      </c>
      <c r="D27" s="139">
        <v>394.79</v>
      </c>
      <c r="E27" s="139">
        <v>525.07000000000005</v>
      </c>
      <c r="F27" s="139">
        <v>394.79</v>
      </c>
      <c r="G27" s="139"/>
      <c r="H27" s="139"/>
      <c r="I27" s="139"/>
      <c r="J27" s="5"/>
    </row>
    <row r="28" spans="1:10" x14ac:dyDescent="0.25">
      <c r="A28" s="339">
        <v>8</v>
      </c>
      <c r="B28" s="42" t="s">
        <v>250</v>
      </c>
      <c r="C28" s="139">
        <v>2045.62</v>
      </c>
      <c r="D28" s="139">
        <v>895.61</v>
      </c>
      <c r="E28" s="139">
        <v>1262.81</v>
      </c>
      <c r="F28" s="139">
        <v>806.05</v>
      </c>
      <c r="G28" s="139"/>
      <c r="H28" s="139"/>
      <c r="I28" s="139">
        <v>1186.4000000000001</v>
      </c>
      <c r="J28" s="5"/>
    </row>
    <row r="29" spans="1:10" x14ac:dyDescent="0.25">
      <c r="A29" s="339"/>
      <c r="B29" s="42" t="s">
        <v>251</v>
      </c>
      <c r="C29" s="139">
        <v>2045.62</v>
      </c>
      <c r="D29" s="139">
        <v>1053.6500000000001</v>
      </c>
      <c r="E29" s="139">
        <v>1317.06</v>
      </c>
      <c r="F29" s="139">
        <v>790.24</v>
      </c>
      <c r="G29" s="139"/>
      <c r="H29" s="139"/>
      <c r="I29" s="139"/>
      <c r="J29" s="5"/>
    </row>
    <row r="30" spans="1:10" x14ac:dyDescent="0.25">
      <c r="A30" s="339">
        <v>9</v>
      </c>
      <c r="B30" s="42" t="s">
        <v>252</v>
      </c>
      <c r="C30" s="139">
        <v>1951.41</v>
      </c>
      <c r="D30" s="139">
        <v>797.81</v>
      </c>
      <c r="E30" s="139">
        <v>1499.88</v>
      </c>
      <c r="F30" s="139"/>
      <c r="G30" s="139"/>
      <c r="H30" s="139"/>
      <c r="I30" s="139"/>
      <c r="J30" s="5"/>
    </row>
    <row r="31" spans="1:10" x14ac:dyDescent="0.25">
      <c r="A31" s="339"/>
      <c r="B31" s="42" t="s">
        <v>253</v>
      </c>
      <c r="C31" s="139">
        <v>1951.41</v>
      </c>
      <c r="D31" s="139">
        <v>997.27</v>
      </c>
      <c r="E31" s="139">
        <v>1495.91</v>
      </c>
      <c r="F31" s="139"/>
      <c r="G31" s="139"/>
      <c r="H31" s="139"/>
      <c r="I31" s="139"/>
      <c r="J31" s="5"/>
    </row>
    <row r="32" spans="1:10" x14ac:dyDescent="0.25">
      <c r="A32" s="339">
        <v>10</v>
      </c>
      <c r="B32" s="42" t="s">
        <v>254</v>
      </c>
      <c r="C32" s="139">
        <v>1372.72</v>
      </c>
      <c r="D32" s="139">
        <v>481.74</v>
      </c>
      <c r="E32" s="139">
        <v>770.78</v>
      </c>
      <c r="F32" s="139">
        <v>385.39</v>
      </c>
      <c r="G32" s="139"/>
      <c r="H32" s="139"/>
      <c r="I32" s="139">
        <v>2928</v>
      </c>
      <c r="J32" s="5"/>
    </row>
    <row r="33" spans="1:10" x14ac:dyDescent="0.25">
      <c r="A33" s="339"/>
      <c r="B33" s="42" t="s">
        <v>255</v>
      </c>
      <c r="C33" s="139">
        <v>1372.72</v>
      </c>
      <c r="D33" s="139">
        <v>642.32000000000005</v>
      </c>
      <c r="E33" s="139">
        <v>770.78</v>
      </c>
      <c r="F33" s="139">
        <v>481.74</v>
      </c>
      <c r="G33" s="139"/>
      <c r="H33" s="139"/>
      <c r="I33" s="139"/>
      <c r="J33" s="5"/>
    </row>
    <row r="34" spans="1:10" x14ac:dyDescent="0.25">
      <c r="A34" s="336">
        <v>11</v>
      </c>
      <c r="B34" s="42" t="s">
        <v>256</v>
      </c>
      <c r="C34" s="139">
        <v>1413.09</v>
      </c>
      <c r="D34" s="139">
        <v>711.23</v>
      </c>
      <c r="E34" s="139">
        <v>746.79</v>
      </c>
      <c r="F34" s="139">
        <v>618.77</v>
      </c>
      <c r="G34" s="139"/>
      <c r="H34" s="139"/>
      <c r="I34" s="139">
        <v>1761.04</v>
      </c>
      <c r="J34" s="5"/>
    </row>
    <row r="35" spans="1:10" x14ac:dyDescent="0.25">
      <c r="A35" s="338"/>
      <c r="B35" s="42" t="s">
        <v>257</v>
      </c>
      <c r="C35" s="139">
        <v>1413.09</v>
      </c>
      <c r="D35" s="139">
        <v>711.23</v>
      </c>
      <c r="E35" s="139">
        <v>860.59</v>
      </c>
      <c r="F35" s="139">
        <v>618.77</v>
      </c>
      <c r="G35" s="139"/>
      <c r="H35" s="139"/>
      <c r="I35" s="139"/>
      <c r="J35" s="5"/>
    </row>
    <row r="36" spans="1:10" x14ac:dyDescent="0.25">
      <c r="A36" s="339">
        <v>12</v>
      </c>
      <c r="B36" s="42" t="s">
        <v>258</v>
      </c>
      <c r="C36" s="139">
        <v>1265.05</v>
      </c>
      <c r="D36" s="139">
        <v>484.52</v>
      </c>
      <c r="E36" s="139">
        <v>809.15</v>
      </c>
      <c r="F36" s="139">
        <v>305.25</v>
      </c>
      <c r="G36" s="139"/>
      <c r="H36" s="139"/>
      <c r="I36" s="139">
        <v>1232.5</v>
      </c>
      <c r="J36" s="5"/>
    </row>
    <row r="37" spans="1:10" x14ac:dyDescent="0.25">
      <c r="A37" s="339"/>
      <c r="B37" s="42" t="s">
        <v>259</v>
      </c>
      <c r="C37" s="139">
        <v>1265.05</v>
      </c>
      <c r="D37" s="139">
        <v>524.9</v>
      </c>
      <c r="E37" s="139">
        <v>808.35</v>
      </c>
      <c r="F37" s="139">
        <v>304.44</v>
      </c>
      <c r="G37" s="139"/>
      <c r="H37" s="139"/>
      <c r="I37" s="139"/>
      <c r="J37" s="5"/>
    </row>
    <row r="38" spans="1:10" x14ac:dyDescent="0.25">
      <c r="A38" s="336">
        <v>13</v>
      </c>
      <c r="B38" s="42" t="s">
        <v>260</v>
      </c>
      <c r="C38" s="139">
        <v>1265.05</v>
      </c>
      <c r="D38" s="139">
        <v>504.71</v>
      </c>
      <c r="E38" s="139">
        <v>671.26</v>
      </c>
      <c r="F38" s="139">
        <v>504.71</v>
      </c>
      <c r="G38" s="139"/>
      <c r="H38" s="139"/>
      <c r="I38" s="139"/>
      <c r="J38" s="5"/>
    </row>
    <row r="39" spans="1:10" x14ac:dyDescent="0.25">
      <c r="A39" s="340"/>
      <c r="B39" s="42" t="s">
        <v>261</v>
      </c>
      <c r="C39" s="139"/>
      <c r="D39" s="139"/>
      <c r="E39" s="139"/>
      <c r="F39" s="139"/>
      <c r="G39" s="139"/>
      <c r="H39" s="139"/>
      <c r="I39" s="139">
        <v>1940.06</v>
      </c>
      <c r="J39" s="5"/>
    </row>
    <row r="40" spans="1:10" x14ac:dyDescent="0.25">
      <c r="A40" s="340"/>
      <c r="B40" s="42" t="s">
        <v>262</v>
      </c>
      <c r="C40" s="139"/>
      <c r="D40" s="139"/>
      <c r="E40" s="139"/>
      <c r="F40" s="139"/>
      <c r="G40" s="139"/>
      <c r="H40" s="139"/>
      <c r="I40" s="139">
        <v>4195.25</v>
      </c>
      <c r="J40" s="5"/>
    </row>
    <row r="41" spans="1:10" x14ac:dyDescent="0.25">
      <c r="A41" s="340"/>
      <c r="B41" s="42" t="s">
        <v>263</v>
      </c>
      <c r="C41" s="139"/>
      <c r="D41" s="139"/>
      <c r="E41" s="139"/>
      <c r="F41" s="139"/>
      <c r="G41" s="139"/>
      <c r="H41" s="139"/>
      <c r="I41" s="139">
        <v>2507.21</v>
      </c>
      <c r="J41" s="5"/>
    </row>
    <row r="42" spans="1:10" x14ac:dyDescent="0.25">
      <c r="A42" s="340"/>
      <c r="B42" s="42" t="s">
        <v>264</v>
      </c>
      <c r="C42" s="139"/>
      <c r="D42" s="139"/>
      <c r="E42" s="139"/>
      <c r="F42" s="139"/>
      <c r="G42" s="139"/>
      <c r="H42" s="139"/>
      <c r="I42" s="139">
        <v>1940.06</v>
      </c>
      <c r="J42" s="5"/>
    </row>
    <row r="43" spans="1:10" x14ac:dyDescent="0.25">
      <c r="A43" s="341"/>
      <c r="B43" s="42" t="s">
        <v>265</v>
      </c>
      <c r="C43" s="139">
        <v>1265.05</v>
      </c>
      <c r="D43" s="139">
        <v>504.71</v>
      </c>
      <c r="E43" s="139">
        <v>671.26</v>
      </c>
      <c r="F43" s="139">
        <v>504.71</v>
      </c>
      <c r="G43" s="139"/>
      <c r="H43" s="139"/>
      <c r="I43" s="139"/>
      <c r="J43" s="5"/>
    </row>
    <row r="44" spans="1:10" x14ac:dyDescent="0.25">
      <c r="A44" s="339">
        <v>14</v>
      </c>
      <c r="B44" s="42" t="s">
        <v>266</v>
      </c>
      <c r="C44" s="139">
        <v>1265.05</v>
      </c>
      <c r="D44" s="139">
        <v>484.52</v>
      </c>
      <c r="E44" s="139">
        <v>809.15</v>
      </c>
      <c r="F44" s="139">
        <v>305.25</v>
      </c>
      <c r="G44" s="139"/>
      <c r="H44" s="139"/>
      <c r="I44" s="139">
        <v>1668.97</v>
      </c>
      <c r="J44" s="5"/>
    </row>
    <row r="45" spans="1:10" x14ac:dyDescent="0.25">
      <c r="A45" s="339"/>
      <c r="B45" s="42" t="s">
        <v>267</v>
      </c>
      <c r="C45" s="139">
        <v>1265.05</v>
      </c>
      <c r="D45" s="139">
        <v>524.9</v>
      </c>
      <c r="E45" s="139">
        <v>808.35</v>
      </c>
      <c r="F45" s="139">
        <v>404.17</v>
      </c>
      <c r="G45" s="139"/>
      <c r="H45" s="139"/>
      <c r="I45" s="139"/>
      <c r="J45" s="5"/>
    </row>
    <row r="46" spans="1:10" x14ac:dyDescent="0.25">
      <c r="A46" s="339">
        <v>15</v>
      </c>
      <c r="B46" s="42" t="s">
        <v>268</v>
      </c>
      <c r="C46" s="139"/>
      <c r="D46" s="139"/>
      <c r="E46" s="139">
        <v>969.04</v>
      </c>
      <c r="F46" s="139"/>
      <c r="G46" s="139"/>
      <c r="H46" s="139"/>
      <c r="I46" s="139"/>
      <c r="J46" s="5"/>
    </row>
    <row r="47" spans="1:10" x14ac:dyDescent="0.25">
      <c r="A47" s="339"/>
      <c r="B47" s="42" t="s">
        <v>269</v>
      </c>
      <c r="C47" s="139"/>
      <c r="D47" s="139"/>
      <c r="E47" s="139">
        <v>969.05</v>
      </c>
      <c r="F47" s="139"/>
      <c r="G47" s="139"/>
      <c r="H47" s="139"/>
      <c r="I47" s="139"/>
      <c r="J47" s="5"/>
    </row>
    <row r="48" spans="1:10" x14ac:dyDescent="0.25">
      <c r="A48" s="5">
        <v>16</v>
      </c>
      <c r="B48" s="42" t="s">
        <v>270</v>
      </c>
      <c r="C48" s="139">
        <v>1988.65</v>
      </c>
      <c r="D48" s="139">
        <v>1009.42</v>
      </c>
      <c r="E48" s="139">
        <v>1514.13</v>
      </c>
      <c r="F48" s="139"/>
      <c r="G48" s="139"/>
      <c r="H48" s="139"/>
      <c r="I48" s="139"/>
      <c r="J48" s="5"/>
    </row>
    <row r="49" spans="1:11" x14ac:dyDescent="0.25">
      <c r="A49" s="339">
        <v>17</v>
      </c>
      <c r="B49" s="42" t="s">
        <v>271</v>
      </c>
      <c r="C49" s="139"/>
      <c r="D49" s="139"/>
      <c r="E49" s="139">
        <v>1009.42</v>
      </c>
      <c r="F49" s="139"/>
      <c r="G49" s="139"/>
      <c r="H49" s="139"/>
      <c r="I49" s="139"/>
      <c r="J49" s="5"/>
    </row>
    <row r="50" spans="1:11" x14ac:dyDescent="0.25">
      <c r="A50" s="339"/>
      <c r="B50" s="42" t="s">
        <v>272</v>
      </c>
      <c r="C50" s="139"/>
      <c r="D50" s="139"/>
      <c r="E50" s="139">
        <v>1009.42</v>
      </c>
      <c r="F50" s="139"/>
      <c r="G50" s="139"/>
      <c r="H50" s="139"/>
      <c r="I50" s="139"/>
      <c r="J50" s="5"/>
    </row>
    <row r="51" spans="1:11" x14ac:dyDescent="0.25">
      <c r="A51" s="339">
        <v>18</v>
      </c>
      <c r="B51" s="42" t="s">
        <v>273</v>
      </c>
      <c r="C51" s="139">
        <v>888.23</v>
      </c>
      <c r="D51" s="139">
        <v>408.39</v>
      </c>
      <c r="E51" s="139">
        <v>722.85</v>
      </c>
      <c r="F51" s="139">
        <v>240.95</v>
      </c>
      <c r="G51" s="139"/>
      <c r="H51" s="139"/>
      <c r="I51" s="139">
        <v>1021.29</v>
      </c>
      <c r="J51" s="5"/>
      <c r="K51" s="86"/>
    </row>
    <row r="52" spans="1:11" x14ac:dyDescent="0.25">
      <c r="A52" s="339"/>
      <c r="B52" s="42" t="s">
        <v>274</v>
      </c>
      <c r="C52" s="139">
        <v>888.23</v>
      </c>
      <c r="D52" s="139">
        <v>408.39</v>
      </c>
      <c r="E52" s="139">
        <v>722.85</v>
      </c>
      <c r="F52" s="139">
        <v>359.38</v>
      </c>
      <c r="G52" s="139"/>
      <c r="H52" s="139"/>
      <c r="I52" s="139"/>
      <c r="J52" s="5"/>
      <c r="K52" s="86"/>
    </row>
    <row r="53" spans="1:11" x14ac:dyDescent="0.25">
      <c r="A53" s="339">
        <v>19</v>
      </c>
      <c r="B53" s="42" t="s">
        <v>275</v>
      </c>
      <c r="C53" s="139">
        <v>888.23</v>
      </c>
      <c r="D53" s="139">
        <v>369.95</v>
      </c>
      <c r="E53" s="139">
        <v>514.09</v>
      </c>
      <c r="F53" s="139"/>
      <c r="G53" s="139"/>
      <c r="H53" s="139"/>
      <c r="I53" s="139"/>
      <c r="J53" s="5"/>
    </row>
    <row r="54" spans="1:11" x14ac:dyDescent="0.25">
      <c r="A54" s="339"/>
      <c r="B54" s="42" t="s">
        <v>276</v>
      </c>
      <c r="C54" s="139"/>
      <c r="D54" s="139">
        <v>360.34</v>
      </c>
      <c r="E54" s="139">
        <v>576.54</v>
      </c>
      <c r="F54" s="139">
        <v>360.34</v>
      </c>
      <c r="G54" s="139"/>
      <c r="H54" s="139"/>
      <c r="I54" s="139"/>
      <c r="J54" s="5"/>
    </row>
    <row r="55" spans="1:11" ht="15.6" customHeight="1" x14ac:dyDescent="0.25">
      <c r="A55" s="336">
        <v>20</v>
      </c>
      <c r="B55" s="42" t="s">
        <v>277</v>
      </c>
      <c r="C55" s="139">
        <v>2085.9899999999998</v>
      </c>
      <c r="D55" s="139">
        <v>587.85</v>
      </c>
      <c r="E55" s="139">
        <v>734.81</v>
      </c>
      <c r="F55" s="139">
        <v>399.74</v>
      </c>
      <c r="G55" s="139">
        <v>1693.01</v>
      </c>
      <c r="H55" s="139"/>
      <c r="I55" s="139">
        <v>1668.97</v>
      </c>
      <c r="J55" s="5"/>
    </row>
    <row r="56" spans="1:11" ht="43.5" customHeight="1" x14ac:dyDescent="0.25">
      <c r="A56" s="337"/>
      <c r="B56" s="42" t="s">
        <v>278</v>
      </c>
      <c r="C56" s="139">
        <v>6089.86</v>
      </c>
      <c r="D56" s="139"/>
      <c r="E56" s="139"/>
      <c r="F56" s="139"/>
      <c r="G56" s="139"/>
      <c r="H56" s="139"/>
      <c r="I56" s="139"/>
      <c r="J56" s="5"/>
    </row>
    <row r="57" spans="1:11" x14ac:dyDescent="0.25">
      <c r="A57" s="337"/>
      <c r="B57" s="42" t="s">
        <v>279</v>
      </c>
      <c r="C57" s="139">
        <v>2085.9899999999998</v>
      </c>
      <c r="D57" s="139">
        <v>734.81</v>
      </c>
      <c r="E57" s="139">
        <v>881.77</v>
      </c>
      <c r="F57" s="139">
        <v>440.89</v>
      </c>
      <c r="G57" s="5"/>
      <c r="H57" s="5"/>
      <c r="I57" s="5"/>
      <c r="J57" s="5"/>
    </row>
    <row r="58" spans="1:11" x14ac:dyDescent="0.25">
      <c r="A58" s="339">
        <v>21</v>
      </c>
      <c r="B58" s="42" t="s">
        <v>280</v>
      </c>
      <c r="C58" s="139">
        <v>1345.8</v>
      </c>
      <c r="D58" s="139">
        <v>393.33</v>
      </c>
      <c r="E58" s="139">
        <v>656.86</v>
      </c>
      <c r="F58" s="139">
        <v>279.26</v>
      </c>
      <c r="G58" s="139"/>
      <c r="H58" s="139"/>
      <c r="I58" s="139">
        <v>987.95</v>
      </c>
      <c r="J58" s="5"/>
    </row>
    <row r="59" spans="1:11" x14ac:dyDescent="0.25">
      <c r="A59" s="339"/>
      <c r="B59" s="42" t="s">
        <v>281</v>
      </c>
      <c r="C59" s="139">
        <v>1345.8</v>
      </c>
      <c r="D59" s="139">
        <v>393.33</v>
      </c>
      <c r="E59" s="139">
        <v>656.86</v>
      </c>
      <c r="F59" s="139">
        <v>326.45999999999998</v>
      </c>
      <c r="G59" s="139"/>
      <c r="H59" s="139"/>
      <c r="I59" s="139"/>
      <c r="J59" s="5"/>
    </row>
    <row r="60" spans="1:11" x14ac:dyDescent="0.25">
      <c r="A60" s="339"/>
      <c r="B60" s="42" t="s">
        <v>282</v>
      </c>
      <c r="C60" s="139">
        <v>1345.8</v>
      </c>
      <c r="D60" s="139"/>
      <c r="E60" s="139">
        <v>983.33</v>
      </c>
      <c r="F60" s="139"/>
      <c r="G60" s="139"/>
      <c r="H60" s="139"/>
      <c r="I60" s="139"/>
      <c r="J60" s="5"/>
    </row>
    <row r="61" spans="1:11" x14ac:dyDescent="0.25">
      <c r="A61" s="339"/>
      <c r="B61" s="42" t="s">
        <v>283</v>
      </c>
      <c r="C61" s="139">
        <v>1345.8</v>
      </c>
      <c r="D61" s="139"/>
      <c r="E61" s="139">
        <v>983.33</v>
      </c>
      <c r="F61" s="139"/>
      <c r="G61" s="139"/>
      <c r="H61" s="139"/>
      <c r="I61" s="139"/>
      <c r="J61" s="5"/>
    </row>
    <row r="62" spans="1:11" x14ac:dyDescent="0.25">
      <c r="A62" s="339">
        <v>22</v>
      </c>
      <c r="B62" s="42" t="s">
        <v>284</v>
      </c>
      <c r="C62" s="139">
        <v>1063.18</v>
      </c>
      <c r="D62" s="139">
        <v>351.83</v>
      </c>
      <c r="E62" s="139">
        <v>587.55999999999995</v>
      </c>
      <c r="F62" s="139">
        <v>175.92</v>
      </c>
      <c r="G62" s="139"/>
      <c r="H62" s="139"/>
      <c r="I62" s="139">
        <v>928.58</v>
      </c>
      <c r="J62" s="5"/>
    </row>
    <row r="63" spans="1:11" ht="16.899999999999999" customHeight="1" x14ac:dyDescent="0.25">
      <c r="A63" s="339"/>
      <c r="B63" s="42" t="s">
        <v>285</v>
      </c>
      <c r="C63" s="139">
        <v>1063.18</v>
      </c>
      <c r="D63" s="139">
        <v>351.83</v>
      </c>
      <c r="E63" s="139">
        <v>545.34</v>
      </c>
      <c r="F63" s="139">
        <v>239.24</v>
      </c>
      <c r="G63" s="139"/>
      <c r="H63" s="139"/>
      <c r="I63" s="139"/>
      <c r="J63" s="5"/>
    </row>
    <row r="64" spans="1:11" x14ac:dyDescent="0.25">
      <c r="A64" s="339"/>
      <c r="B64" s="42" t="s">
        <v>286</v>
      </c>
      <c r="C64" s="139">
        <v>2055.92</v>
      </c>
      <c r="D64" s="139"/>
      <c r="E64" s="139"/>
      <c r="F64" s="139"/>
      <c r="G64" s="139"/>
      <c r="H64" s="139"/>
      <c r="I64" s="139"/>
      <c r="J64" s="5"/>
    </row>
    <row r="65" spans="1:12" ht="31.5" x14ac:dyDescent="0.25">
      <c r="A65" s="339"/>
      <c r="B65" s="42" t="s">
        <v>287</v>
      </c>
      <c r="C65" s="139">
        <v>2859.13</v>
      </c>
      <c r="D65" s="139"/>
      <c r="E65" s="139"/>
      <c r="F65" s="139"/>
      <c r="G65" s="139"/>
      <c r="H65" s="139"/>
      <c r="I65" s="139"/>
      <c r="J65" s="5"/>
    </row>
    <row r="66" spans="1:12" x14ac:dyDescent="0.25">
      <c r="A66" s="339">
        <v>23</v>
      </c>
      <c r="B66" s="42" t="s">
        <v>288</v>
      </c>
      <c r="C66" s="139">
        <v>1426.55</v>
      </c>
      <c r="D66" s="139">
        <v>406.95</v>
      </c>
      <c r="E66" s="139">
        <v>508.69</v>
      </c>
      <c r="F66" s="139">
        <v>240.1</v>
      </c>
      <c r="G66" s="139"/>
      <c r="H66" s="139"/>
      <c r="I66" s="139">
        <v>1000.11</v>
      </c>
      <c r="J66" s="5"/>
    </row>
    <row r="67" spans="1:12" x14ac:dyDescent="0.25">
      <c r="A67" s="339"/>
      <c r="B67" s="42" t="s">
        <v>289</v>
      </c>
      <c r="C67" s="139">
        <v>1426.55</v>
      </c>
      <c r="D67" s="139">
        <v>406.95</v>
      </c>
      <c r="E67" s="139">
        <v>549.38</v>
      </c>
      <c r="F67" s="139">
        <v>313.35000000000002</v>
      </c>
      <c r="G67" s="139"/>
      <c r="H67" s="139"/>
      <c r="I67" s="139"/>
      <c r="J67" s="5"/>
    </row>
    <row r="68" spans="1:12" x14ac:dyDescent="0.25">
      <c r="A68" s="339">
        <v>24</v>
      </c>
      <c r="B68" s="42" t="s">
        <v>290</v>
      </c>
      <c r="C68" s="139"/>
      <c r="D68" s="139"/>
      <c r="E68" s="139"/>
      <c r="F68" s="139"/>
      <c r="G68" s="139"/>
      <c r="H68" s="139">
        <v>1255.96</v>
      </c>
      <c r="I68" s="139"/>
      <c r="J68" s="5"/>
    </row>
    <row r="69" spans="1:12" x14ac:dyDescent="0.25">
      <c r="A69" s="339"/>
      <c r="B69" s="42" t="s">
        <v>291</v>
      </c>
      <c r="C69" s="139"/>
      <c r="D69" s="139"/>
      <c r="E69" s="139"/>
      <c r="F69" s="139"/>
      <c r="G69" s="139"/>
      <c r="H69" s="139">
        <v>1183.1199999999999</v>
      </c>
      <c r="I69" s="139"/>
      <c r="J69" s="5"/>
    </row>
    <row r="70" spans="1:12" x14ac:dyDescent="0.25">
      <c r="A70" s="339">
        <v>25</v>
      </c>
      <c r="B70" s="42" t="s">
        <v>292</v>
      </c>
      <c r="C70" s="139">
        <v>817.57</v>
      </c>
      <c r="D70" s="139">
        <v>355.3125</v>
      </c>
      <c r="E70" s="139"/>
      <c r="F70" s="139">
        <v>220.29750000000001</v>
      </c>
      <c r="G70" s="139"/>
      <c r="H70" s="139"/>
      <c r="I70" s="139">
        <v>1063.54</v>
      </c>
      <c r="J70" s="5"/>
    </row>
    <row r="71" spans="1:12" x14ac:dyDescent="0.25">
      <c r="A71" s="339"/>
      <c r="B71" s="42" t="s">
        <v>293</v>
      </c>
      <c r="C71" s="139">
        <v>1261.69</v>
      </c>
      <c r="D71" s="139">
        <v>535.83000000000004</v>
      </c>
      <c r="E71" s="139"/>
      <c r="F71" s="139">
        <v>535.83000000000004</v>
      </c>
      <c r="G71" s="139"/>
      <c r="H71" s="139"/>
      <c r="I71" s="139"/>
      <c r="J71" s="5"/>
    </row>
    <row r="72" spans="1:12" x14ac:dyDescent="0.25">
      <c r="A72" s="336">
        <v>26</v>
      </c>
      <c r="B72" s="42" t="s">
        <v>294</v>
      </c>
      <c r="C72" s="139"/>
      <c r="D72" s="139">
        <v>840.37</v>
      </c>
      <c r="E72" s="139"/>
      <c r="F72" s="139"/>
      <c r="G72" s="139"/>
      <c r="H72" s="139"/>
      <c r="I72" s="139"/>
      <c r="J72" s="5"/>
    </row>
    <row r="73" spans="1:12" ht="66" customHeight="1" x14ac:dyDescent="0.25">
      <c r="A73" s="337"/>
      <c r="B73" s="42" t="s">
        <v>595</v>
      </c>
      <c r="C73" s="139">
        <v>9953.44</v>
      </c>
      <c r="D73" s="139"/>
      <c r="E73" s="139"/>
      <c r="F73" s="139"/>
      <c r="G73" s="139"/>
      <c r="H73" s="139"/>
      <c r="I73" s="139"/>
      <c r="J73" s="5"/>
    </row>
    <row r="74" spans="1:12" ht="66" customHeight="1" x14ac:dyDescent="0.25">
      <c r="A74" s="337"/>
      <c r="B74" s="42" t="s">
        <v>596</v>
      </c>
      <c r="C74" s="139"/>
      <c r="D74" s="139">
        <v>7465.08</v>
      </c>
      <c r="E74" s="139"/>
      <c r="F74" s="139"/>
      <c r="G74" s="139"/>
      <c r="H74" s="139"/>
      <c r="I74" s="139"/>
      <c r="J74" s="5"/>
    </row>
    <row r="75" spans="1:12" x14ac:dyDescent="0.25">
      <c r="A75" s="337"/>
      <c r="B75" s="42" t="s">
        <v>295</v>
      </c>
      <c r="C75" s="139"/>
      <c r="D75" s="139">
        <v>690.75</v>
      </c>
      <c r="E75" s="139"/>
      <c r="F75" s="139"/>
      <c r="G75" s="139"/>
      <c r="H75" s="139"/>
      <c r="I75" s="139"/>
      <c r="J75" s="5"/>
    </row>
    <row r="76" spans="1:12" ht="69" customHeight="1" x14ac:dyDescent="0.25">
      <c r="A76" s="337"/>
      <c r="B76" s="91" t="s">
        <v>597</v>
      </c>
      <c r="C76" s="139">
        <v>7940.5</v>
      </c>
      <c r="D76" s="139"/>
      <c r="E76" s="139"/>
      <c r="F76" s="139"/>
      <c r="G76" s="139"/>
      <c r="H76" s="139"/>
      <c r="I76" s="139"/>
      <c r="J76" s="5"/>
    </row>
    <row r="77" spans="1:12" ht="69" customHeight="1" x14ac:dyDescent="0.25">
      <c r="A77" s="338"/>
      <c r="B77" s="91" t="s">
        <v>598</v>
      </c>
      <c r="C77" s="209"/>
      <c r="D77" s="139">
        <v>5955.38</v>
      </c>
      <c r="E77" s="139"/>
      <c r="F77" s="139"/>
      <c r="G77" s="139"/>
      <c r="H77" s="139"/>
      <c r="I77" s="139"/>
      <c r="J77" s="5"/>
    </row>
    <row r="78" spans="1:12" ht="26.25" customHeight="1" x14ac:dyDescent="0.25">
      <c r="A78" s="5">
        <v>27</v>
      </c>
      <c r="B78" s="42" t="s">
        <v>296</v>
      </c>
      <c r="C78" s="139"/>
      <c r="D78" s="139"/>
      <c r="E78" s="139">
        <v>1719.85</v>
      </c>
      <c r="F78" s="139"/>
      <c r="G78" s="139"/>
      <c r="H78" s="139"/>
      <c r="I78" s="139"/>
      <c r="J78" s="5"/>
      <c r="L78" s="107"/>
    </row>
    <row r="79" spans="1:12" ht="26.25" customHeight="1" x14ac:dyDescent="0.25">
      <c r="A79" s="132">
        <v>28</v>
      </c>
      <c r="B79" s="42" t="s">
        <v>297</v>
      </c>
      <c r="C79" s="139"/>
      <c r="D79" s="139"/>
      <c r="E79" s="139">
        <v>1314.65</v>
      </c>
      <c r="F79" s="139"/>
      <c r="G79" s="139"/>
      <c r="H79" s="139"/>
      <c r="I79" s="139"/>
      <c r="J79" s="5"/>
      <c r="L79" s="107"/>
    </row>
    <row r="80" spans="1:12" ht="31.5" customHeight="1" x14ac:dyDescent="0.25">
      <c r="A80" s="132">
        <v>29</v>
      </c>
      <c r="B80" s="42" t="s">
        <v>298</v>
      </c>
      <c r="C80" s="139"/>
      <c r="D80" s="139"/>
      <c r="E80" s="262"/>
      <c r="F80" s="139">
        <v>399.74</v>
      </c>
      <c r="G80" s="139"/>
      <c r="H80" s="139"/>
      <c r="I80" s="139"/>
      <c r="J80" s="5"/>
      <c r="L80" s="107"/>
    </row>
    <row r="81" spans="1:10" x14ac:dyDescent="0.25">
      <c r="A81" s="336">
        <v>30</v>
      </c>
      <c r="B81" s="42" t="s">
        <v>299</v>
      </c>
      <c r="C81" s="139"/>
      <c r="D81" s="139"/>
      <c r="E81" s="139"/>
      <c r="F81" s="139"/>
      <c r="G81" s="139"/>
      <c r="H81" s="139"/>
      <c r="I81" s="139"/>
      <c r="J81" s="5"/>
    </row>
    <row r="82" spans="1:10" x14ac:dyDescent="0.25">
      <c r="A82" s="337"/>
      <c r="B82" s="42" t="s">
        <v>300</v>
      </c>
      <c r="C82" s="139"/>
      <c r="D82" s="139"/>
      <c r="E82" s="139"/>
      <c r="F82" s="139"/>
      <c r="G82" s="139"/>
      <c r="H82" s="139"/>
      <c r="I82" s="139"/>
      <c r="J82" s="5">
        <v>832.28</v>
      </c>
    </row>
    <row r="83" spans="1:10" x14ac:dyDescent="0.25">
      <c r="A83" s="338"/>
      <c r="B83" s="42" t="s">
        <v>301</v>
      </c>
      <c r="C83" s="139"/>
      <c r="D83" s="139"/>
      <c r="E83" s="139"/>
      <c r="F83" s="139"/>
      <c r="G83" s="139"/>
      <c r="H83" s="139"/>
      <c r="I83" s="139"/>
      <c r="J83" s="139">
        <v>1520.11</v>
      </c>
    </row>
    <row r="84" spans="1:10" ht="31.5" customHeight="1" x14ac:dyDescent="0.25">
      <c r="A84" s="333" t="s">
        <v>447</v>
      </c>
      <c r="B84" s="333"/>
      <c r="C84" s="333"/>
      <c r="D84" s="333"/>
      <c r="E84" s="333"/>
      <c r="F84" s="333"/>
      <c r="G84" s="333"/>
      <c r="H84" s="333"/>
      <c r="I84" s="333"/>
      <c r="J84" s="333"/>
    </row>
    <row r="85" spans="1:10" ht="25.5" customHeight="1" x14ac:dyDescent="0.25">
      <c r="A85" s="334" t="s">
        <v>302</v>
      </c>
      <c r="B85" s="334"/>
      <c r="C85" s="334"/>
      <c r="D85" s="334"/>
      <c r="E85" s="334"/>
      <c r="F85" s="334"/>
      <c r="G85" s="334"/>
      <c r="H85" s="334"/>
      <c r="I85" s="334"/>
      <c r="J85" s="334"/>
    </row>
    <row r="86" spans="1:10" ht="37.5" customHeight="1" x14ac:dyDescent="0.25">
      <c r="A86" s="335" t="s">
        <v>303</v>
      </c>
      <c r="B86" s="334" t="s">
        <v>304</v>
      </c>
      <c r="C86" s="334"/>
      <c r="D86" s="334"/>
      <c r="E86" s="334"/>
      <c r="F86" s="334"/>
      <c r="G86" s="334"/>
      <c r="H86" s="334"/>
      <c r="I86" s="334"/>
      <c r="J86" s="334"/>
    </row>
    <row r="87" spans="1:10" ht="37.5" customHeight="1" x14ac:dyDescent="0.25">
      <c r="A87" s="335"/>
      <c r="B87" s="334" t="s">
        <v>305</v>
      </c>
      <c r="C87" s="334"/>
      <c r="D87" s="334"/>
      <c r="E87" s="334"/>
      <c r="F87" s="334"/>
      <c r="G87" s="334"/>
      <c r="H87" s="334"/>
      <c r="I87" s="334"/>
      <c r="J87" s="334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84:J84"/>
    <mergeCell ref="A85:J85"/>
    <mergeCell ref="A86:A87"/>
    <mergeCell ref="B86:J86"/>
    <mergeCell ref="B87:J87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A8B6-6ACE-467A-8133-429FEFDE95B2}">
  <dimension ref="A1:L88"/>
  <sheetViews>
    <sheetView zoomScale="90" zoomScaleNormal="90" zoomScaleSheetLayoutView="100" workbookViewId="0">
      <pane xSplit="2" ySplit="10" topLeftCell="C89" activePane="bottomRight" state="frozen"/>
      <selection pane="topRight" activeCell="C1" sqref="C1"/>
      <selection pane="bottomLeft" activeCell="A11" sqref="A11"/>
      <selection pane="bottomRight" activeCell="I8" sqref="I8:I10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42" t="s">
        <v>306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ht="15.75" customHeight="1" x14ac:dyDescent="0.25">
      <c r="A6" s="415" t="s">
        <v>623</v>
      </c>
      <c r="B6" s="415"/>
      <c r="C6" s="415"/>
      <c r="D6" s="415"/>
      <c r="E6" s="415"/>
      <c r="F6" s="415"/>
      <c r="G6" s="415"/>
      <c r="H6" s="415"/>
      <c r="I6" s="415"/>
      <c r="J6" s="415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416" t="s">
        <v>201</v>
      </c>
      <c r="B8" s="339" t="s">
        <v>225</v>
      </c>
      <c r="C8" s="417" t="s">
        <v>226</v>
      </c>
      <c r="D8" s="418" t="s">
        <v>227</v>
      </c>
      <c r="E8" s="419"/>
      <c r="F8" s="419"/>
      <c r="G8" s="419"/>
      <c r="H8" s="420"/>
      <c r="I8" s="345" t="s">
        <v>228</v>
      </c>
      <c r="J8" s="417" t="s">
        <v>229</v>
      </c>
    </row>
    <row r="9" spans="1:10" ht="18.75" customHeight="1" x14ac:dyDescent="0.25">
      <c r="A9" s="416"/>
      <c r="B9" s="339"/>
      <c r="C9" s="417"/>
      <c r="D9" s="421"/>
      <c r="E9" s="422"/>
      <c r="F9" s="422"/>
      <c r="G9" s="422"/>
      <c r="H9" s="423"/>
      <c r="I9" s="345"/>
      <c r="J9" s="417"/>
    </row>
    <row r="10" spans="1:10" ht="150" customHeight="1" x14ac:dyDescent="0.25">
      <c r="A10" s="416"/>
      <c r="B10" s="339"/>
      <c r="C10" s="417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45"/>
      <c r="J10" s="417"/>
    </row>
    <row r="11" spans="1:10" x14ac:dyDescent="0.25">
      <c r="A11" s="412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412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412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412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412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412"/>
      <c r="B18" s="223" t="s">
        <v>618</v>
      </c>
      <c r="C18" s="110"/>
      <c r="D18" s="110"/>
      <c r="E18" s="110"/>
      <c r="F18" s="110"/>
      <c r="G18" s="110"/>
      <c r="H18" s="110"/>
      <c r="I18" s="171">
        <v>2564.0700000000002</v>
      </c>
      <c r="J18" s="43"/>
    </row>
    <row r="19" spans="1:10" ht="31.5" x14ac:dyDescent="0.25">
      <c r="A19" s="412"/>
      <c r="B19" s="223" t="s">
        <v>617</v>
      </c>
      <c r="C19" s="110"/>
      <c r="D19" s="110"/>
      <c r="E19" s="110"/>
      <c r="F19" s="110"/>
      <c r="G19" s="110"/>
      <c r="H19" s="110"/>
      <c r="I19" s="171">
        <v>1504.21</v>
      </c>
      <c r="J19" s="43"/>
    </row>
    <row r="20" spans="1:10" ht="31.5" x14ac:dyDescent="0.25">
      <c r="A20" s="412"/>
      <c r="B20" s="41" t="s">
        <v>242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31.5" x14ac:dyDescent="0.25">
      <c r="A21" s="412"/>
      <c r="B21" s="41" t="s">
        <v>243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ht="63.75" customHeight="1" x14ac:dyDescent="0.25">
      <c r="A22" s="412"/>
      <c r="B22" s="41" t="s">
        <v>244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47.25" x14ac:dyDescent="0.25">
      <c r="A23" s="412"/>
      <c r="B23" s="41" t="s">
        <v>245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x14ac:dyDescent="0.25">
      <c r="A24" s="412">
        <v>6</v>
      </c>
      <c r="B24" s="41" t="s">
        <v>246</v>
      </c>
      <c r="C24" s="110">
        <v>1090.0999999999999</v>
      </c>
      <c r="D24" s="110">
        <v>473.75</v>
      </c>
      <c r="E24" s="110">
        <v>525.86</v>
      </c>
      <c r="F24" s="110"/>
      <c r="G24" s="110"/>
      <c r="H24" s="110"/>
      <c r="I24" s="110"/>
      <c r="J24" s="43"/>
    </row>
    <row r="25" spans="1:10" x14ac:dyDescent="0.25">
      <c r="A25" s="412"/>
      <c r="B25" s="41" t="s">
        <v>247</v>
      </c>
      <c r="C25" s="110">
        <v>1090.0999999999999</v>
      </c>
      <c r="D25" s="110">
        <v>473.75</v>
      </c>
      <c r="E25" s="110">
        <v>525.86</v>
      </c>
      <c r="F25" s="110">
        <v>393.21</v>
      </c>
      <c r="G25" s="110"/>
      <c r="H25" s="110"/>
      <c r="I25" s="110"/>
      <c r="J25" s="43"/>
    </row>
    <row r="26" spans="1:10" x14ac:dyDescent="0.25">
      <c r="A26" s="412">
        <v>7</v>
      </c>
      <c r="B26" s="41" t="s">
        <v>248</v>
      </c>
      <c r="C26" s="110">
        <v>1090.0999999999999</v>
      </c>
      <c r="D26" s="110">
        <v>473.75</v>
      </c>
      <c r="E26" s="110">
        <v>526.39</v>
      </c>
      <c r="F26" s="110">
        <v>487.96</v>
      </c>
      <c r="G26" s="110"/>
      <c r="H26" s="110"/>
      <c r="I26" s="110"/>
      <c r="J26" s="43"/>
    </row>
    <row r="27" spans="1:10" x14ac:dyDescent="0.25">
      <c r="A27" s="412"/>
      <c r="B27" s="41" t="s">
        <v>249</v>
      </c>
      <c r="C27" s="110">
        <v>1090.0999999999999</v>
      </c>
      <c r="D27" s="110">
        <v>394.79</v>
      </c>
      <c r="E27" s="110">
        <v>525.07000000000005</v>
      </c>
      <c r="F27" s="110">
        <v>394.79</v>
      </c>
      <c r="G27" s="110"/>
      <c r="H27" s="110"/>
      <c r="I27" s="110"/>
      <c r="J27" s="43"/>
    </row>
    <row r="28" spans="1:10" x14ac:dyDescent="0.25">
      <c r="A28" s="412">
        <v>8</v>
      </c>
      <c r="B28" s="41" t="s">
        <v>250</v>
      </c>
      <c r="C28" s="110">
        <v>2045.62</v>
      </c>
      <c r="D28" s="110">
        <v>895.61</v>
      </c>
      <c r="E28" s="110">
        <v>1262.81</v>
      </c>
      <c r="F28" s="110">
        <v>806.05</v>
      </c>
      <c r="G28" s="110"/>
      <c r="H28" s="110"/>
      <c r="I28" s="110">
        <v>1186.4000000000001</v>
      </c>
      <c r="J28" s="43"/>
    </row>
    <row r="29" spans="1:10" x14ac:dyDescent="0.25">
      <c r="A29" s="412"/>
      <c r="B29" s="41" t="s">
        <v>251</v>
      </c>
      <c r="C29" s="110">
        <v>2045.62</v>
      </c>
      <c r="D29" s="110">
        <v>1053.6500000000001</v>
      </c>
      <c r="E29" s="110">
        <v>1317.06</v>
      </c>
      <c r="F29" s="110">
        <v>790.24</v>
      </c>
      <c r="G29" s="110"/>
      <c r="H29" s="110"/>
      <c r="I29" s="110"/>
      <c r="J29" s="43"/>
    </row>
    <row r="30" spans="1:10" x14ac:dyDescent="0.25">
      <c r="A30" s="412">
        <v>9</v>
      </c>
      <c r="B30" s="41" t="s">
        <v>252</v>
      </c>
      <c r="C30" s="110">
        <v>1951.41</v>
      </c>
      <c r="D30" s="110">
        <v>797.81</v>
      </c>
      <c r="E30" s="110">
        <v>1499.88</v>
      </c>
      <c r="F30" s="110"/>
      <c r="G30" s="110"/>
      <c r="H30" s="110"/>
      <c r="I30" s="110"/>
      <c r="J30" s="43"/>
    </row>
    <row r="31" spans="1:10" x14ac:dyDescent="0.25">
      <c r="A31" s="412"/>
      <c r="B31" s="41" t="s">
        <v>253</v>
      </c>
      <c r="C31" s="110">
        <v>1951.41</v>
      </c>
      <c r="D31" s="110">
        <v>997.27</v>
      </c>
      <c r="E31" s="110">
        <v>1495.91</v>
      </c>
      <c r="F31" s="110"/>
      <c r="G31" s="110"/>
      <c r="H31" s="110"/>
      <c r="I31" s="110"/>
      <c r="J31" s="43"/>
    </row>
    <row r="32" spans="1:10" x14ac:dyDescent="0.25">
      <c r="A32" s="412">
        <v>10</v>
      </c>
      <c r="B32" s="41" t="s">
        <v>254</v>
      </c>
      <c r="C32" s="110">
        <v>1372.72</v>
      </c>
      <c r="D32" s="110">
        <v>481.74</v>
      </c>
      <c r="E32" s="110">
        <v>770.78</v>
      </c>
      <c r="F32" s="110">
        <v>385.39</v>
      </c>
      <c r="G32" s="110"/>
      <c r="H32" s="110"/>
      <c r="I32" s="110">
        <v>2928</v>
      </c>
      <c r="J32" s="43"/>
    </row>
    <row r="33" spans="1:10" x14ac:dyDescent="0.25">
      <c r="A33" s="412"/>
      <c r="B33" s="41" t="s">
        <v>255</v>
      </c>
      <c r="C33" s="110">
        <v>1372.72</v>
      </c>
      <c r="D33" s="110">
        <v>642.32000000000005</v>
      </c>
      <c r="E33" s="110">
        <v>770.78</v>
      </c>
      <c r="F33" s="110">
        <v>481.74</v>
      </c>
      <c r="G33" s="110"/>
      <c r="H33" s="110"/>
      <c r="I33" s="110"/>
      <c r="J33" s="43"/>
    </row>
    <row r="34" spans="1:10" x14ac:dyDescent="0.25">
      <c r="A34" s="409">
        <v>11</v>
      </c>
      <c r="B34" s="41" t="s">
        <v>256</v>
      </c>
      <c r="C34" s="110">
        <v>1413.09</v>
      </c>
      <c r="D34" s="110">
        <v>711.23</v>
      </c>
      <c r="E34" s="110">
        <v>746.79</v>
      </c>
      <c r="F34" s="110">
        <v>618.77</v>
      </c>
      <c r="G34" s="110"/>
      <c r="H34" s="110"/>
      <c r="I34" s="110">
        <v>1761.04</v>
      </c>
      <c r="J34" s="43"/>
    </row>
    <row r="35" spans="1:10" x14ac:dyDescent="0.25">
      <c r="A35" s="411"/>
      <c r="B35" s="41" t="s">
        <v>257</v>
      </c>
      <c r="C35" s="110">
        <v>1413.09</v>
      </c>
      <c r="D35" s="110">
        <v>711.23</v>
      </c>
      <c r="E35" s="110">
        <v>860.59</v>
      </c>
      <c r="F35" s="110">
        <v>618.77</v>
      </c>
      <c r="G35" s="110"/>
      <c r="H35" s="110"/>
      <c r="I35" s="110"/>
      <c r="J35" s="43"/>
    </row>
    <row r="36" spans="1:10" x14ac:dyDescent="0.25">
      <c r="A36" s="412">
        <v>12</v>
      </c>
      <c r="B36" s="41" t="s">
        <v>258</v>
      </c>
      <c r="C36" s="110">
        <v>1265.05</v>
      </c>
      <c r="D36" s="110">
        <v>484.52</v>
      </c>
      <c r="E36" s="110">
        <v>809.15</v>
      </c>
      <c r="F36" s="110">
        <v>305.25</v>
      </c>
      <c r="G36" s="110"/>
      <c r="H36" s="110"/>
      <c r="I36" s="110">
        <v>1232.5</v>
      </c>
      <c r="J36" s="43"/>
    </row>
    <row r="37" spans="1:10" x14ac:dyDescent="0.25">
      <c r="A37" s="412"/>
      <c r="B37" s="41" t="s">
        <v>259</v>
      </c>
      <c r="C37" s="110">
        <v>1265.05</v>
      </c>
      <c r="D37" s="110">
        <v>524.9</v>
      </c>
      <c r="E37" s="110">
        <v>808.35</v>
      </c>
      <c r="F37" s="110">
        <v>304.44</v>
      </c>
      <c r="G37" s="110"/>
      <c r="H37" s="110"/>
      <c r="I37" s="110"/>
      <c r="J37" s="43"/>
    </row>
    <row r="38" spans="1:10" x14ac:dyDescent="0.25">
      <c r="A38" s="409">
        <v>13</v>
      </c>
      <c r="B38" s="41" t="s">
        <v>260</v>
      </c>
      <c r="C38" s="110">
        <v>1265.05</v>
      </c>
      <c r="D38" s="110">
        <v>504.71</v>
      </c>
      <c r="E38" s="110">
        <v>671.26</v>
      </c>
      <c r="F38" s="110">
        <v>504.71</v>
      </c>
      <c r="G38" s="110"/>
      <c r="H38" s="110"/>
      <c r="I38" s="110"/>
      <c r="J38" s="43"/>
    </row>
    <row r="39" spans="1:10" x14ac:dyDescent="0.25">
      <c r="A39" s="413"/>
      <c r="B39" s="41" t="s">
        <v>261</v>
      </c>
      <c r="C39" s="110"/>
      <c r="D39" s="110"/>
      <c r="E39" s="110"/>
      <c r="F39" s="110"/>
      <c r="G39" s="110"/>
      <c r="H39" s="110"/>
      <c r="I39" s="110">
        <v>1548.55</v>
      </c>
      <c r="J39" s="43"/>
    </row>
    <row r="40" spans="1:10" x14ac:dyDescent="0.25">
      <c r="A40" s="413"/>
      <c r="B40" s="41" t="s">
        <v>262</v>
      </c>
      <c r="C40" s="110"/>
      <c r="D40" s="110"/>
      <c r="E40" s="110"/>
      <c r="F40" s="110"/>
      <c r="G40" s="110"/>
      <c r="H40" s="110"/>
      <c r="I40" s="110">
        <v>3348.64</v>
      </c>
      <c r="J40" s="43"/>
    </row>
    <row r="41" spans="1:10" x14ac:dyDescent="0.25">
      <c r="A41" s="413"/>
      <c r="B41" s="41" t="s">
        <v>263</v>
      </c>
      <c r="C41" s="110"/>
      <c r="D41" s="110"/>
      <c r="E41" s="110"/>
      <c r="F41" s="110"/>
      <c r="G41" s="110"/>
      <c r="H41" s="110"/>
      <c r="I41" s="110">
        <v>2001.25</v>
      </c>
      <c r="J41" s="43"/>
    </row>
    <row r="42" spans="1:10" x14ac:dyDescent="0.25">
      <c r="A42" s="413"/>
      <c r="B42" s="41" t="s">
        <v>264</v>
      </c>
      <c r="C42" s="110"/>
      <c r="D42" s="110"/>
      <c r="E42" s="110"/>
      <c r="F42" s="110"/>
      <c r="G42" s="110"/>
      <c r="H42" s="110"/>
      <c r="I42" s="110">
        <v>1548.55</v>
      </c>
      <c r="J42" s="43"/>
    </row>
    <row r="43" spans="1:10" x14ac:dyDescent="0.25">
      <c r="A43" s="414"/>
      <c r="B43" s="41" t="s">
        <v>265</v>
      </c>
      <c r="C43" s="110">
        <v>1265.05</v>
      </c>
      <c r="D43" s="110">
        <v>504.71</v>
      </c>
      <c r="E43" s="110">
        <v>671.26</v>
      </c>
      <c r="F43" s="110">
        <v>504.71</v>
      </c>
      <c r="G43" s="110"/>
      <c r="H43" s="110"/>
      <c r="I43" s="110"/>
      <c r="J43" s="43"/>
    </row>
    <row r="44" spans="1:10" x14ac:dyDescent="0.25">
      <c r="A44" s="412">
        <v>14</v>
      </c>
      <c r="B44" s="41" t="s">
        <v>266</v>
      </c>
      <c r="C44" s="110">
        <v>1265.05</v>
      </c>
      <c r="D44" s="110">
        <v>484.52</v>
      </c>
      <c r="E44" s="110">
        <v>809.15</v>
      </c>
      <c r="F44" s="110">
        <v>305.25</v>
      </c>
      <c r="G44" s="110"/>
      <c r="H44" s="110"/>
      <c r="I44" s="110">
        <v>1668.97</v>
      </c>
      <c r="J44" s="43"/>
    </row>
    <row r="45" spans="1:10" x14ac:dyDescent="0.25">
      <c r="A45" s="412"/>
      <c r="B45" s="41" t="s">
        <v>267</v>
      </c>
      <c r="C45" s="110">
        <v>1265.05</v>
      </c>
      <c r="D45" s="110">
        <v>524.9</v>
      </c>
      <c r="E45" s="110">
        <v>808.35</v>
      </c>
      <c r="F45" s="110">
        <v>404.17</v>
      </c>
      <c r="G45" s="110"/>
      <c r="H45" s="110"/>
      <c r="I45" s="110"/>
      <c r="J45" s="43"/>
    </row>
    <row r="46" spans="1:10" x14ac:dyDescent="0.25">
      <c r="A46" s="412">
        <v>15</v>
      </c>
      <c r="B46" s="41" t="s">
        <v>268</v>
      </c>
      <c r="C46" s="110"/>
      <c r="D46" s="110"/>
      <c r="E46" s="110">
        <v>969.04</v>
      </c>
      <c r="F46" s="110"/>
      <c r="G46" s="110"/>
      <c r="H46" s="110"/>
      <c r="I46" s="110"/>
      <c r="J46" s="43"/>
    </row>
    <row r="47" spans="1:10" x14ac:dyDescent="0.25">
      <c r="A47" s="412"/>
      <c r="B47" s="41" t="s">
        <v>269</v>
      </c>
      <c r="C47" s="110"/>
      <c r="D47" s="110"/>
      <c r="E47" s="110">
        <v>969.05</v>
      </c>
      <c r="F47" s="110"/>
      <c r="G47" s="110"/>
      <c r="H47" s="110"/>
      <c r="I47" s="110"/>
      <c r="J47" s="43"/>
    </row>
    <row r="48" spans="1:10" x14ac:dyDescent="0.25">
      <c r="A48" s="43">
        <v>16</v>
      </c>
      <c r="B48" s="41" t="s">
        <v>270</v>
      </c>
      <c r="C48" s="110">
        <v>1988.65</v>
      </c>
      <c r="D48" s="110">
        <v>1009.42</v>
      </c>
      <c r="E48" s="110">
        <v>1514.13</v>
      </c>
      <c r="F48" s="110"/>
      <c r="G48" s="110"/>
      <c r="H48" s="110"/>
      <c r="I48" s="110"/>
      <c r="J48" s="43"/>
    </row>
    <row r="49" spans="1:10" x14ac:dyDescent="0.25">
      <c r="A49" s="412">
        <v>17</v>
      </c>
      <c r="B49" s="41" t="s">
        <v>271</v>
      </c>
      <c r="C49" s="110"/>
      <c r="D49" s="110"/>
      <c r="E49" s="110">
        <v>1009.42</v>
      </c>
      <c r="F49" s="110"/>
      <c r="G49" s="110"/>
      <c r="H49" s="110"/>
      <c r="I49" s="110"/>
      <c r="J49" s="43"/>
    </row>
    <row r="50" spans="1:10" x14ac:dyDescent="0.25">
      <c r="A50" s="412"/>
      <c r="B50" s="41" t="s">
        <v>272</v>
      </c>
      <c r="C50" s="110"/>
      <c r="D50" s="110"/>
      <c r="E50" s="110">
        <v>1009.42</v>
      </c>
      <c r="F50" s="110"/>
      <c r="G50" s="110"/>
      <c r="H50" s="110"/>
      <c r="I50" s="110"/>
      <c r="J50" s="43"/>
    </row>
    <row r="51" spans="1:10" x14ac:dyDescent="0.25">
      <c r="A51" s="412">
        <v>18</v>
      </c>
      <c r="B51" s="41" t="s">
        <v>273</v>
      </c>
      <c r="C51" s="110">
        <v>888.23</v>
      </c>
      <c r="D51" s="110">
        <v>408.39</v>
      </c>
      <c r="E51" s="110">
        <v>481.9</v>
      </c>
      <c r="F51" s="110">
        <v>240.95</v>
      </c>
      <c r="G51" s="110"/>
      <c r="H51" s="110"/>
      <c r="I51" s="110">
        <v>1021.29</v>
      </c>
      <c r="J51" s="43"/>
    </row>
    <row r="52" spans="1:10" x14ac:dyDescent="0.25">
      <c r="A52" s="412"/>
      <c r="B52" s="41" t="s">
        <v>274</v>
      </c>
      <c r="C52" s="110">
        <v>888.23</v>
      </c>
      <c r="D52" s="110">
        <v>408.39</v>
      </c>
      <c r="E52" s="110">
        <v>481.9</v>
      </c>
      <c r="F52" s="110">
        <v>359.38</v>
      </c>
      <c r="G52" s="110"/>
      <c r="H52" s="110"/>
      <c r="I52" s="110"/>
      <c r="J52" s="43"/>
    </row>
    <row r="53" spans="1:10" x14ac:dyDescent="0.25">
      <c r="A53" s="412">
        <v>19</v>
      </c>
      <c r="B53" s="41" t="s">
        <v>275</v>
      </c>
      <c r="C53" s="110">
        <v>888.23</v>
      </c>
      <c r="D53" s="110">
        <v>369.95</v>
      </c>
      <c r="E53" s="110">
        <v>514.09</v>
      </c>
      <c r="F53" s="110"/>
      <c r="G53" s="110"/>
      <c r="H53" s="110"/>
      <c r="I53" s="110"/>
      <c r="J53" s="43"/>
    </row>
    <row r="54" spans="1:10" x14ac:dyDescent="0.25">
      <c r="A54" s="412"/>
      <c r="B54" s="41" t="s">
        <v>276</v>
      </c>
      <c r="C54" s="110"/>
      <c r="D54" s="110">
        <v>360.34</v>
      </c>
      <c r="E54" s="110">
        <v>576.54</v>
      </c>
      <c r="F54" s="110">
        <v>360.34</v>
      </c>
      <c r="G54" s="110"/>
      <c r="H54" s="110"/>
      <c r="I54" s="110"/>
      <c r="J54" s="43"/>
    </row>
    <row r="55" spans="1:10" ht="15.6" customHeight="1" x14ac:dyDescent="0.25">
      <c r="A55" s="409">
        <v>20</v>
      </c>
      <c r="B55" s="41" t="s">
        <v>277</v>
      </c>
      <c r="C55" s="110">
        <v>2085.9899999999998</v>
      </c>
      <c r="D55" s="110">
        <v>587.85</v>
      </c>
      <c r="E55" s="110">
        <v>734.81</v>
      </c>
      <c r="F55" s="110">
        <v>399.74</v>
      </c>
      <c r="G55" s="110">
        <v>1693.01</v>
      </c>
      <c r="H55" s="110"/>
      <c r="I55" s="110">
        <v>1668.97</v>
      </c>
      <c r="J55" s="43"/>
    </row>
    <row r="56" spans="1:10" ht="43.5" customHeight="1" x14ac:dyDescent="0.25">
      <c r="A56" s="410"/>
      <c r="B56" s="41" t="s">
        <v>278</v>
      </c>
      <c r="C56" s="110">
        <v>6089.86</v>
      </c>
      <c r="D56" s="110"/>
      <c r="E56" s="110"/>
      <c r="F56" s="110"/>
      <c r="G56" s="110"/>
      <c r="H56" s="110"/>
      <c r="I56" s="110"/>
      <c r="J56" s="43"/>
    </row>
    <row r="57" spans="1:10" x14ac:dyDescent="0.25">
      <c r="A57" s="410"/>
      <c r="B57" s="41" t="s">
        <v>279</v>
      </c>
      <c r="C57" s="110">
        <v>2085.9899999999998</v>
      </c>
      <c r="D57" s="110">
        <v>734.81</v>
      </c>
      <c r="E57" s="110">
        <v>881.77</v>
      </c>
      <c r="F57" s="110">
        <v>440.89</v>
      </c>
      <c r="G57" s="43"/>
      <c r="H57" s="43"/>
      <c r="I57" s="43"/>
      <c r="J57" s="43"/>
    </row>
    <row r="58" spans="1:10" x14ac:dyDescent="0.25">
      <c r="A58" s="412">
        <v>21</v>
      </c>
      <c r="B58" s="41" t="s">
        <v>280</v>
      </c>
      <c r="C58" s="110">
        <v>1345.8</v>
      </c>
      <c r="D58" s="110">
        <v>393.33</v>
      </c>
      <c r="E58" s="110">
        <v>656.86</v>
      </c>
      <c r="F58" s="110">
        <v>279.26</v>
      </c>
      <c r="G58" s="110"/>
      <c r="H58" s="110"/>
      <c r="I58" s="110">
        <v>987.95</v>
      </c>
      <c r="J58" s="43"/>
    </row>
    <row r="59" spans="1:10" x14ac:dyDescent="0.25">
      <c r="A59" s="412"/>
      <c r="B59" s="41" t="s">
        <v>281</v>
      </c>
      <c r="C59" s="110">
        <v>1345.8</v>
      </c>
      <c r="D59" s="110">
        <v>393.33</v>
      </c>
      <c r="E59" s="110">
        <v>656.86</v>
      </c>
      <c r="F59" s="110">
        <v>326.45999999999998</v>
      </c>
      <c r="G59" s="110"/>
      <c r="H59" s="110"/>
      <c r="I59" s="110"/>
      <c r="J59" s="43"/>
    </row>
    <row r="60" spans="1:10" x14ac:dyDescent="0.25">
      <c r="A60" s="412"/>
      <c r="B60" s="41" t="s">
        <v>282</v>
      </c>
      <c r="C60" s="110">
        <v>1345.8</v>
      </c>
      <c r="D60" s="110"/>
      <c r="E60" s="110">
        <v>983.33</v>
      </c>
      <c r="F60" s="110"/>
      <c r="G60" s="110"/>
      <c r="H60" s="110"/>
      <c r="I60" s="110"/>
      <c r="J60" s="43"/>
    </row>
    <row r="61" spans="1:10" x14ac:dyDescent="0.25">
      <c r="A61" s="412"/>
      <c r="B61" s="41" t="s">
        <v>283</v>
      </c>
      <c r="C61" s="110">
        <v>1345.8</v>
      </c>
      <c r="D61" s="110"/>
      <c r="E61" s="110">
        <v>983.33</v>
      </c>
      <c r="F61" s="110"/>
      <c r="G61" s="110"/>
      <c r="H61" s="110"/>
      <c r="I61" s="110"/>
      <c r="J61" s="43"/>
    </row>
    <row r="62" spans="1:10" x14ac:dyDescent="0.25">
      <c r="A62" s="412">
        <v>22</v>
      </c>
      <c r="B62" s="41" t="s">
        <v>284</v>
      </c>
      <c r="C62" s="110">
        <v>1063.18</v>
      </c>
      <c r="D62" s="110">
        <v>351.83</v>
      </c>
      <c r="E62" s="110">
        <v>587.55999999999995</v>
      </c>
      <c r="F62" s="110">
        <v>175.92</v>
      </c>
      <c r="G62" s="110"/>
      <c r="H62" s="110"/>
      <c r="I62" s="110">
        <v>928.58</v>
      </c>
      <c r="J62" s="43"/>
    </row>
    <row r="63" spans="1:10" ht="16.899999999999999" customHeight="1" x14ac:dyDescent="0.25">
      <c r="A63" s="412"/>
      <c r="B63" s="41" t="s">
        <v>285</v>
      </c>
      <c r="C63" s="110">
        <v>1063.18</v>
      </c>
      <c r="D63" s="110">
        <v>351.83</v>
      </c>
      <c r="E63" s="110">
        <v>545.34</v>
      </c>
      <c r="F63" s="110">
        <v>239.24</v>
      </c>
      <c r="G63" s="110"/>
      <c r="H63" s="110"/>
      <c r="I63" s="110"/>
      <c r="J63" s="43"/>
    </row>
    <row r="64" spans="1:10" x14ac:dyDescent="0.25">
      <c r="A64" s="412"/>
      <c r="B64" s="41" t="s">
        <v>286</v>
      </c>
      <c r="C64" s="110">
        <v>2055.92</v>
      </c>
      <c r="D64" s="110"/>
      <c r="E64" s="110"/>
      <c r="F64" s="110"/>
      <c r="G64" s="110"/>
      <c r="H64" s="110"/>
      <c r="I64" s="110"/>
      <c r="J64" s="43"/>
    </row>
    <row r="65" spans="1:12" ht="31.5" x14ac:dyDescent="0.25">
      <c r="A65" s="412"/>
      <c r="B65" s="41" t="s">
        <v>287</v>
      </c>
      <c r="C65" s="110">
        <v>2859.13</v>
      </c>
      <c r="D65" s="110"/>
      <c r="E65" s="110"/>
      <c r="F65" s="110"/>
      <c r="G65" s="110"/>
      <c r="H65" s="110"/>
      <c r="I65" s="110"/>
      <c r="J65" s="43"/>
    </row>
    <row r="66" spans="1:12" x14ac:dyDescent="0.25">
      <c r="A66" s="412">
        <v>23</v>
      </c>
      <c r="B66" s="41" t="s">
        <v>288</v>
      </c>
      <c r="C66" s="110">
        <v>1426.55</v>
      </c>
      <c r="D66" s="110">
        <v>406.95</v>
      </c>
      <c r="E66" s="110">
        <v>508.69</v>
      </c>
      <c r="F66" s="110">
        <v>240.1</v>
      </c>
      <c r="G66" s="110"/>
      <c r="H66" s="110"/>
      <c r="I66" s="110">
        <v>1000.11</v>
      </c>
      <c r="J66" s="43"/>
    </row>
    <row r="67" spans="1:12" x14ac:dyDescent="0.25">
      <c r="A67" s="412"/>
      <c r="B67" s="41" t="s">
        <v>289</v>
      </c>
      <c r="C67" s="110">
        <v>1426.55</v>
      </c>
      <c r="D67" s="110">
        <v>406.95</v>
      </c>
      <c r="E67" s="110">
        <v>549.38</v>
      </c>
      <c r="F67" s="110">
        <v>313.35000000000002</v>
      </c>
      <c r="G67" s="110"/>
      <c r="H67" s="110"/>
      <c r="I67" s="110"/>
      <c r="J67" s="43"/>
    </row>
    <row r="68" spans="1:12" x14ac:dyDescent="0.25">
      <c r="A68" s="412">
        <v>24</v>
      </c>
      <c r="B68" s="41" t="s">
        <v>290</v>
      </c>
      <c r="C68" s="110"/>
      <c r="D68" s="110"/>
      <c r="E68" s="110"/>
      <c r="F68" s="110"/>
      <c r="G68" s="110"/>
      <c r="H68" s="110">
        <v>1255.96</v>
      </c>
      <c r="I68" s="110"/>
      <c r="J68" s="43"/>
    </row>
    <row r="69" spans="1:12" x14ac:dyDescent="0.25">
      <c r="A69" s="412"/>
      <c r="B69" s="41" t="s">
        <v>291</v>
      </c>
      <c r="C69" s="110"/>
      <c r="D69" s="110"/>
      <c r="E69" s="110"/>
      <c r="F69" s="110"/>
      <c r="G69" s="110"/>
      <c r="H69" s="110">
        <v>1183.1199999999999</v>
      </c>
      <c r="I69" s="110"/>
      <c r="J69" s="43"/>
    </row>
    <row r="70" spans="1:12" x14ac:dyDescent="0.25">
      <c r="A70" s="412">
        <v>25</v>
      </c>
      <c r="B70" s="41" t="s">
        <v>292</v>
      </c>
      <c r="C70" s="110">
        <v>817.57</v>
      </c>
      <c r="D70" s="110">
        <v>355.3125</v>
      </c>
      <c r="E70" s="110"/>
      <c r="F70" s="110">
        <v>220.29750000000001</v>
      </c>
      <c r="G70" s="110"/>
      <c r="H70" s="110"/>
      <c r="I70" s="110">
        <v>1063.54</v>
      </c>
      <c r="J70" s="43"/>
    </row>
    <row r="71" spans="1:12" x14ac:dyDescent="0.25">
      <c r="A71" s="412"/>
      <c r="B71" s="41" t="s">
        <v>293</v>
      </c>
      <c r="C71" s="110">
        <v>1261.69</v>
      </c>
      <c r="D71" s="110">
        <v>535.83000000000004</v>
      </c>
      <c r="E71" s="110"/>
      <c r="F71" s="110">
        <v>535.83000000000004</v>
      </c>
      <c r="G71" s="110"/>
      <c r="H71" s="110"/>
      <c r="I71" s="110"/>
      <c r="J71" s="43"/>
    </row>
    <row r="72" spans="1:12" x14ac:dyDescent="0.25">
      <c r="A72" s="409">
        <v>26</v>
      </c>
      <c r="B72" s="41" t="s">
        <v>294</v>
      </c>
      <c r="C72" s="110"/>
      <c r="D72" s="110">
        <v>840.37</v>
      </c>
      <c r="E72" s="110"/>
      <c r="F72" s="110"/>
      <c r="G72" s="110"/>
      <c r="H72" s="110"/>
      <c r="I72" s="110"/>
      <c r="J72" s="43"/>
    </row>
    <row r="73" spans="1:12" ht="66" customHeight="1" x14ac:dyDescent="0.25">
      <c r="A73" s="410"/>
      <c r="B73" s="42" t="s">
        <v>595</v>
      </c>
      <c r="C73" s="139">
        <v>9953.44</v>
      </c>
      <c r="D73" s="139"/>
      <c r="E73" s="110"/>
      <c r="F73" s="110"/>
      <c r="G73" s="110"/>
      <c r="H73" s="110"/>
      <c r="I73" s="110"/>
      <c r="J73" s="43"/>
    </row>
    <row r="74" spans="1:12" ht="66" customHeight="1" x14ac:dyDescent="0.25">
      <c r="A74" s="410"/>
      <c r="B74" s="42" t="s">
        <v>596</v>
      </c>
      <c r="C74" s="139"/>
      <c r="D74" s="139">
        <v>7465.08</v>
      </c>
      <c r="E74" s="110"/>
      <c r="F74" s="110"/>
      <c r="G74" s="110"/>
      <c r="H74" s="110"/>
      <c r="I74" s="110"/>
      <c r="J74" s="43"/>
    </row>
    <row r="75" spans="1:12" x14ac:dyDescent="0.25">
      <c r="A75" s="410"/>
      <c r="B75" s="42" t="s">
        <v>295</v>
      </c>
      <c r="C75" s="139"/>
      <c r="D75" s="139">
        <v>690.75</v>
      </c>
      <c r="E75" s="110"/>
      <c r="F75" s="110"/>
      <c r="G75" s="110"/>
      <c r="H75" s="110"/>
      <c r="I75" s="110"/>
      <c r="J75" s="43"/>
    </row>
    <row r="76" spans="1:12" ht="69" customHeight="1" x14ac:dyDescent="0.25">
      <c r="A76" s="410"/>
      <c r="B76" s="91" t="s">
        <v>597</v>
      </c>
      <c r="C76" s="139">
        <v>7940.5</v>
      </c>
      <c r="D76" s="139"/>
      <c r="E76" s="110"/>
      <c r="F76" s="110"/>
      <c r="G76" s="110"/>
      <c r="H76" s="110"/>
      <c r="I76" s="110"/>
      <c r="J76" s="43"/>
    </row>
    <row r="77" spans="1:12" ht="69" customHeight="1" x14ac:dyDescent="0.25">
      <c r="A77" s="411"/>
      <c r="B77" s="91" t="s">
        <v>598</v>
      </c>
      <c r="C77" s="209"/>
      <c r="D77" s="139">
        <v>5955.38</v>
      </c>
      <c r="E77" s="110"/>
      <c r="F77" s="110"/>
      <c r="G77" s="110"/>
      <c r="H77" s="110"/>
      <c r="I77" s="110"/>
      <c r="J77" s="43"/>
    </row>
    <row r="78" spans="1:12" ht="26.25" customHeight="1" x14ac:dyDescent="0.25">
      <c r="A78" s="43">
        <v>27</v>
      </c>
      <c r="B78" s="41" t="s">
        <v>296</v>
      </c>
      <c r="C78" s="110"/>
      <c r="D78" s="110"/>
      <c r="E78" s="110">
        <v>1719.85</v>
      </c>
      <c r="F78" s="110"/>
      <c r="G78" s="110"/>
      <c r="H78" s="110"/>
      <c r="I78" s="110"/>
      <c r="J78" s="43"/>
      <c r="L78" s="107"/>
    </row>
    <row r="79" spans="1:12" ht="26.25" customHeight="1" x14ac:dyDescent="0.25">
      <c r="A79" s="75">
        <v>28</v>
      </c>
      <c r="B79" s="41" t="s">
        <v>297</v>
      </c>
      <c r="C79" s="110"/>
      <c r="D79" s="110"/>
      <c r="E79" s="110">
        <v>1314.65</v>
      </c>
      <c r="F79" s="110"/>
      <c r="G79" s="110"/>
      <c r="H79" s="110"/>
      <c r="I79" s="110"/>
      <c r="J79" s="43"/>
      <c r="L79" s="107"/>
    </row>
    <row r="80" spans="1:12" ht="31.5" customHeight="1" x14ac:dyDescent="0.25">
      <c r="A80" s="75">
        <v>29</v>
      </c>
      <c r="B80" s="41" t="s">
        <v>298</v>
      </c>
      <c r="C80" s="110"/>
      <c r="D80" s="110"/>
      <c r="F80" s="110">
        <v>399.74</v>
      </c>
      <c r="G80" s="110"/>
      <c r="H80" s="110"/>
      <c r="I80" s="110"/>
      <c r="J80" s="43"/>
      <c r="L80" s="107"/>
    </row>
    <row r="81" spans="1:10" x14ac:dyDescent="0.25">
      <c r="A81" s="409">
        <v>30</v>
      </c>
      <c r="B81" s="41" t="s">
        <v>299</v>
      </c>
      <c r="C81" s="110"/>
      <c r="D81" s="110"/>
      <c r="E81" s="110"/>
      <c r="F81" s="110"/>
      <c r="G81" s="110"/>
      <c r="H81" s="110"/>
      <c r="I81" s="110"/>
      <c r="J81" s="43"/>
    </row>
    <row r="82" spans="1:10" x14ac:dyDescent="0.25">
      <c r="A82" s="410"/>
      <c r="B82" s="41" t="s">
        <v>300</v>
      </c>
      <c r="C82" s="110"/>
      <c r="D82" s="110"/>
      <c r="E82" s="110"/>
      <c r="F82" s="110"/>
      <c r="G82" s="110"/>
      <c r="H82" s="110"/>
      <c r="I82" s="110"/>
      <c r="J82" s="43">
        <v>832.28</v>
      </c>
    </row>
    <row r="83" spans="1:10" x14ac:dyDescent="0.25">
      <c r="A83" s="411"/>
      <c r="B83" s="41" t="s">
        <v>301</v>
      </c>
      <c r="C83" s="110"/>
      <c r="D83" s="110"/>
      <c r="E83" s="110"/>
      <c r="F83" s="110"/>
      <c r="G83" s="110"/>
      <c r="H83" s="110"/>
      <c r="I83" s="110"/>
      <c r="J83" s="110">
        <v>1520.11</v>
      </c>
    </row>
    <row r="84" spans="1:10" ht="31.5" customHeight="1" x14ac:dyDescent="0.25">
      <c r="A84" s="333" t="s">
        <v>447</v>
      </c>
      <c r="B84" s="333"/>
      <c r="C84" s="333"/>
      <c r="D84" s="333"/>
      <c r="E84" s="333"/>
      <c r="F84" s="333"/>
      <c r="G84" s="333"/>
      <c r="H84" s="333"/>
      <c r="I84" s="333"/>
      <c r="J84" s="333"/>
    </row>
    <row r="85" spans="1:10" ht="25.5" customHeight="1" x14ac:dyDescent="0.25">
      <c r="A85" s="334" t="s">
        <v>302</v>
      </c>
      <c r="B85" s="334"/>
      <c r="C85" s="334"/>
      <c r="D85" s="334"/>
      <c r="E85" s="334"/>
      <c r="F85" s="334"/>
      <c r="G85" s="334"/>
      <c r="H85" s="334"/>
      <c r="I85" s="334"/>
      <c r="J85" s="334"/>
    </row>
    <row r="86" spans="1:10" ht="37.5" customHeight="1" x14ac:dyDescent="0.25">
      <c r="A86" s="335" t="s">
        <v>303</v>
      </c>
      <c r="B86" s="334" t="s">
        <v>304</v>
      </c>
      <c r="C86" s="334"/>
      <c r="D86" s="334"/>
      <c r="E86" s="334"/>
      <c r="F86" s="334"/>
      <c r="G86" s="334"/>
      <c r="H86" s="334"/>
      <c r="I86" s="334"/>
      <c r="J86" s="334"/>
    </row>
    <row r="87" spans="1:10" ht="37.5" customHeight="1" x14ac:dyDescent="0.25">
      <c r="A87" s="335"/>
      <c r="B87" s="334" t="s">
        <v>305</v>
      </c>
      <c r="C87" s="334"/>
      <c r="D87" s="334"/>
      <c r="E87" s="334"/>
      <c r="F87" s="334"/>
      <c r="G87" s="334"/>
      <c r="H87" s="334"/>
      <c r="I87" s="334"/>
      <c r="J87" s="334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84:J84"/>
    <mergeCell ref="A85:J85"/>
    <mergeCell ref="A86:A87"/>
    <mergeCell ref="B86:J86"/>
    <mergeCell ref="B87:J87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21805-22D3-4FAD-9EC7-76740685064E}">
  <dimension ref="A1:K11"/>
  <sheetViews>
    <sheetView zoomScaleNormal="100" workbookViewId="0">
      <selection activeCell="N19" sqref="N19"/>
    </sheetView>
  </sheetViews>
  <sheetFormatPr defaultRowHeight="15.75" x14ac:dyDescent="0.25"/>
  <cols>
    <col min="1" max="1" width="4" style="138" customWidth="1"/>
    <col min="2" max="2" width="17.140625" style="138" customWidth="1"/>
    <col min="3" max="3" width="22" style="138" customWidth="1"/>
    <col min="4" max="4" width="18.140625" style="138" customWidth="1"/>
    <col min="5" max="5" width="14.140625" style="138" customWidth="1"/>
    <col min="6" max="6" width="17.42578125" style="138" customWidth="1"/>
    <col min="7" max="7" width="12.7109375" style="138" customWidth="1"/>
    <col min="8" max="8" width="17.7109375" style="138" customWidth="1"/>
    <col min="9" max="9" width="12" style="138" customWidth="1"/>
    <col min="10" max="10" width="18.7109375" style="138" customWidth="1"/>
    <col min="11" max="11" width="12" style="138" customWidth="1"/>
    <col min="12" max="16384" width="9.140625" style="138"/>
  </cols>
  <sheetData>
    <row r="1" spans="1:11" ht="36" customHeight="1" x14ac:dyDescent="0.25">
      <c r="A1" s="407" t="s">
        <v>423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373" t="s">
        <v>201</v>
      </c>
      <c r="B3" s="374" t="s">
        <v>424</v>
      </c>
      <c r="C3" s="374" t="s">
        <v>317</v>
      </c>
      <c r="D3" s="408" t="s">
        <v>661</v>
      </c>
      <c r="E3" s="408"/>
      <c r="F3" s="408"/>
      <c r="G3" s="408"/>
      <c r="H3" s="408" t="s">
        <v>662</v>
      </c>
      <c r="I3" s="408"/>
      <c r="J3" s="408"/>
      <c r="K3" s="408"/>
    </row>
    <row r="4" spans="1:11" x14ac:dyDescent="0.25">
      <c r="A4" s="373"/>
      <c r="B4" s="374"/>
      <c r="C4" s="374"/>
      <c r="D4" s="373" t="s">
        <v>318</v>
      </c>
      <c r="E4" s="373"/>
      <c r="F4" s="373" t="s">
        <v>319</v>
      </c>
      <c r="G4" s="373"/>
      <c r="H4" s="373" t="s">
        <v>318</v>
      </c>
      <c r="I4" s="373"/>
      <c r="J4" s="373" t="s">
        <v>319</v>
      </c>
      <c r="K4" s="373"/>
    </row>
    <row r="5" spans="1:11" ht="32.25" customHeight="1" x14ac:dyDescent="0.25">
      <c r="A5" s="373"/>
      <c r="B5" s="374"/>
      <c r="C5" s="374"/>
      <c r="D5" s="126" t="s">
        <v>320</v>
      </c>
      <c r="E5" s="126" t="s">
        <v>321</v>
      </c>
      <c r="F5" s="126" t="s">
        <v>320</v>
      </c>
      <c r="G5" s="126" t="s">
        <v>321</v>
      </c>
      <c r="H5" s="126" t="s">
        <v>320</v>
      </c>
      <c r="I5" s="126" t="s">
        <v>321</v>
      </c>
      <c r="J5" s="126" t="s">
        <v>320</v>
      </c>
      <c r="K5" s="126" t="s">
        <v>321</v>
      </c>
    </row>
    <row r="6" spans="1:11" ht="91.5" customHeight="1" x14ac:dyDescent="0.25">
      <c r="A6" s="117">
        <v>1</v>
      </c>
      <c r="B6" s="111" t="s">
        <v>425</v>
      </c>
      <c r="C6" s="111" t="s">
        <v>426</v>
      </c>
      <c r="D6" s="110">
        <v>1284.33</v>
      </c>
      <c r="E6" s="110">
        <v>770.6</v>
      </c>
      <c r="F6" s="110">
        <v>1348.55</v>
      </c>
      <c r="G6" s="110">
        <v>809.12</v>
      </c>
      <c r="H6" s="139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7">
        <v>2</v>
      </c>
      <c r="B7" s="111" t="s">
        <v>427</v>
      </c>
      <c r="C7" s="111" t="s">
        <v>428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39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7">
        <v>3</v>
      </c>
      <c r="B8" s="111" t="s">
        <v>429</v>
      </c>
      <c r="C8" s="111" t="s">
        <v>430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39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0" t="s">
        <v>303</v>
      </c>
      <c r="B10" s="370" t="s">
        <v>333</v>
      </c>
      <c r="C10" s="370"/>
      <c r="D10" s="370"/>
      <c r="E10" s="370"/>
      <c r="F10" s="370"/>
      <c r="G10" s="370"/>
      <c r="H10" s="370"/>
      <c r="I10" s="370"/>
      <c r="J10" s="370"/>
      <c r="K10" s="370"/>
    </row>
    <row r="11" spans="1:1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41972-FA8E-403B-BE21-E3D2E47EE0E9}">
  <dimension ref="A2:K70"/>
  <sheetViews>
    <sheetView zoomScale="80" zoomScaleNormal="80" zoomScaleSheetLayoutView="80" workbookViewId="0">
      <selection activeCell="D7" sqref="D7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429" t="s">
        <v>620</v>
      </c>
      <c r="B2" s="429"/>
      <c r="C2" s="429"/>
    </row>
    <row r="3" spans="1:3" ht="24.75" customHeight="1" x14ac:dyDescent="0.25">
      <c r="A3" s="429"/>
      <c r="B3" s="429"/>
      <c r="C3" s="429"/>
    </row>
    <row r="4" spans="1:3" ht="24.75" customHeight="1" x14ac:dyDescent="0.25">
      <c r="A4" s="434" t="s">
        <v>656</v>
      </c>
      <c r="B4" s="434"/>
      <c r="C4" s="434"/>
    </row>
    <row r="5" spans="1:3" x14ac:dyDescent="0.25">
      <c r="B5" s="85" t="s">
        <v>655</v>
      </c>
      <c r="C5" s="38" t="s">
        <v>200</v>
      </c>
    </row>
    <row r="6" spans="1:3" customFormat="1" ht="15" x14ac:dyDescent="0.25">
      <c r="A6" s="430" t="s">
        <v>449</v>
      </c>
      <c r="B6" s="430" t="s">
        <v>450</v>
      </c>
      <c r="C6" s="432" t="s">
        <v>649</v>
      </c>
    </row>
    <row r="7" spans="1:3" customFormat="1" ht="36.75" customHeight="1" x14ac:dyDescent="0.25">
      <c r="A7" s="431"/>
      <c r="B7" s="431"/>
      <c r="C7" s="433"/>
    </row>
    <row r="8" spans="1:3" customFormat="1" ht="16.5" x14ac:dyDescent="0.25">
      <c r="A8" s="424" t="s">
        <v>1</v>
      </c>
      <c r="B8" s="247" t="s">
        <v>650</v>
      </c>
      <c r="C8" s="253">
        <v>1143.0999999999999</v>
      </c>
    </row>
    <row r="9" spans="1:3" customFormat="1" ht="16.5" x14ac:dyDescent="0.25">
      <c r="A9" s="425"/>
      <c r="B9" s="247" t="s">
        <v>57</v>
      </c>
      <c r="C9" s="253">
        <v>4706.96</v>
      </c>
    </row>
    <row r="10" spans="1:3" customFormat="1" ht="16.5" x14ac:dyDescent="0.25">
      <c r="A10" s="425"/>
      <c r="B10" s="247" t="s">
        <v>58</v>
      </c>
      <c r="C10" s="253">
        <v>1143.0999999999999</v>
      </c>
    </row>
    <row r="11" spans="1:3" customFormat="1" ht="16.5" x14ac:dyDescent="0.25">
      <c r="A11" s="425"/>
      <c r="B11" s="247" t="s">
        <v>59</v>
      </c>
      <c r="C11" s="253">
        <v>2936.05</v>
      </c>
    </row>
    <row r="12" spans="1:3" customFormat="1" ht="16.5" x14ac:dyDescent="0.25">
      <c r="A12" s="425"/>
      <c r="B12" s="247" t="s">
        <v>60</v>
      </c>
      <c r="C12" s="253">
        <v>4663.07</v>
      </c>
    </row>
    <row r="13" spans="1:3" customFormat="1" ht="16.5" x14ac:dyDescent="0.25">
      <c r="A13" s="425"/>
      <c r="B13" s="252" t="s">
        <v>651</v>
      </c>
      <c r="C13" s="253">
        <v>1913.88</v>
      </c>
    </row>
    <row r="14" spans="1:3" customFormat="1" ht="16.5" x14ac:dyDescent="0.25">
      <c r="A14" s="425"/>
      <c r="B14" s="247" t="s">
        <v>61</v>
      </c>
      <c r="C14" s="253">
        <v>1504.15</v>
      </c>
    </row>
    <row r="15" spans="1:3" customFormat="1" ht="16.5" x14ac:dyDescent="0.25">
      <c r="A15" s="425"/>
      <c r="B15" s="248" t="s">
        <v>62</v>
      </c>
      <c r="C15" s="253">
        <v>4499.3</v>
      </c>
    </row>
    <row r="16" spans="1:3" customFormat="1" ht="16.5" x14ac:dyDescent="0.25">
      <c r="A16" s="425"/>
      <c r="B16" s="252" t="s">
        <v>652</v>
      </c>
      <c r="C16" s="253">
        <v>1504.15</v>
      </c>
    </row>
    <row r="17" spans="1:11" customFormat="1" ht="16.5" x14ac:dyDescent="0.25">
      <c r="A17" s="425"/>
      <c r="B17" s="248" t="s">
        <v>64</v>
      </c>
      <c r="C17" s="253">
        <v>9110.5</v>
      </c>
    </row>
    <row r="18" spans="1:11" customFormat="1" ht="16.5" x14ac:dyDescent="0.25">
      <c r="A18" s="425"/>
      <c r="B18" s="247" t="s">
        <v>65</v>
      </c>
      <c r="C18" s="253">
        <v>2820.27</v>
      </c>
    </row>
    <row r="19" spans="1:11" customFormat="1" ht="16.5" x14ac:dyDescent="0.25">
      <c r="A19" s="425"/>
      <c r="B19" s="247" t="s">
        <v>66</v>
      </c>
      <c r="C19" s="253">
        <v>5313.1</v>
      </c>
    </row>
    <row r="20" spans="1:11" customFormat="1" ht="16.5" x14ac:dyDescent="0.25">
      <c r="A20" s="425"/>
      <c r="B20" s="252" t="s">
        <v>653</v>
      </c>
      <c r="C20" s="253">
        <v>2312.5</v>
      </c>
    </row>
    <row r="21" spans="1:11" customFormat="1" ht="16.5" x14ac:dyDescent="0.25">
      <c r="A21" s="425"/>
      <c r="B21" s="248" t="s">
        <v>67</v>
      </c>
      <c r="C21" s="253">
        <v>2772.34</v>
      </c>
    </row>
    <row r="22" spans="1:11" customFormat="1" ht="16.5" x14ac:dyDescent="0.25">
      <c r="A22" s="425"/>
      <c r="B22" s="248" t="s">
        <v>68</v>
      </c>
      <c r="C22" s="253">
        <v>3035.35</v>
      </c>
      <c r="K22" s="249"/>
    </row>
    <row r="23" spans="1:11" customFormat="1" ht="16.5" x14ac:dyDescent="0.25">
      <c r="A23" s="425"/>
      <c r="B23" s="248" t="s">
        <v>69</v>
      </c>
      <c r="C23" s="253">
        <v>8208.07</v>
      </c>
    </row>
    <row r="24" spans="1:11" customFormat="1" ht="16.5" x14ac:dyDescent="0.25">
      <c r="A24" s="425"/>
      <c r="B24" s="248" t="s">
        <v>70</v>
      </c>
      <c r="C24" s="253">
        <v>4565.29</v>
      </c>
    </row>
    <row r="25" spans="1:11" customFormat="1" ht="16.5" x14ac:dyDescent="0.25">
      <c r="A25" s="426"/>
      <c r="B25" s="248" t="s">
        <v>71</v>
      </c>
      <c r="C25" s="253">
        <v>7511.33</v>
      </c>
    </row>
    <row r="26" spans="1:11" customFormat="1" ht="16.5" x14ac:dyDescent="0.25">
      <c r="A26" s="250"/>
      <c r="B26" s="251"/>
      <c r="C26" s="254"/>
    </row>
    <row r="27" spans="1:11" customFormat="1" ht="16.5" x14ac:dyDescent="0.25">
      <c r="A27" s="427" t="s">
        <v>72</v>
      </c>
      <c r="B27" s="247" t="s">
        <v>654</v>
      </c>
      <c r="C27" s="253">
        <v>1143.0999999999999</v>
      </c>
    </row>
    <row r="28" spans="1:11" customFormat="1" ht="16.5" x14ac:dyDescent="0.25">
      <c r="A28" s="425"/>
      <c r="B28" s="247" t="s">
        <v>57</v>
      </c>
      <c r="C28" s="253">
        <v>4706.96</v>
      </c>
    </row>
    <row r="29" spans="1:11" customFormat="1" ht="16.5" x14ac:dyDescent="0.25">
      <c r="A29" s="425"/>
      <c r="B29" s="247" t="s">
        <v>58</v>
      </c>
      <c r="C29" s="253">
        <v>1143.0999999999999</v>
      </c>
    </row>
    <row r="30" spans="1:11" customFormat="1" ht="16.5" x14ac:dyDescent="0.25">
      <c r="A30" s="425"/>
      <c r="B30" s="247" t="s">
        <v>59</v>
      </c>
      <c r="C30" s="253">
        <v>2936.05</v>
      </c>
    </row>
    <row r="31" spans="1:11" customFormat="1" ht="16.5" x14ac:dyDescent="0.25">
      <c r="A31" s="425"/>
      <c r="B31" s="247" t="s">
        <v>60</v>
      </c>
      <c r="C31" s="253">
        <v>4663.07</v>
      </c>
    </row>
    <row r="32" spans="1:11" customFormat="1" ht="16.5" x14ac:dyDescent="0.25">
      <c r="A32" s="425"/>
      <c r="B32" s="252" t="s">
        <v>651</v>
      </c>
      <c r="C32" s="253">
        <v>1913.88</v>
      </c>
    </row>
    <row r="33" spans="1:3" customFormat="1" ht="16.5" x14ac:dyDescent="0.25">
      <c r="A33" s="425"/>
      <c r="B33" s="247" t="s">
        <v>61</v>
      </c>
      <c r="C33" s="253">
        <v>1504.15</v>
      </c>
    </row>
    <row r="34" spans="1:3" customFormat="1" ht="16.5" x14ac:dyDescent="0.25">
      <c r="A34" s="425"/>
      <c r="B34" s="248" t="s">
        <v>62</v>
      </c>
      <c r="C34" s="253">
        <v>4499.3</v>
      </c>
    </row>
    <row r="35" spans="1:3" customFormat="1" ht="16.5" x14ac:dyDescent="0.25">
      <c r="A35" s="425"/>
      <c r="B35" s="252" t="s">
        <v>652</v>
      </c>
      <c r="C35" s="253">
        <v>1504.15</v>
      </c>
    </row>
    <row r="36" spans="1:3" customFormat="1" ht="16.5" x14ac:dyDescent="0.25">
      <c r="A36" s="425"/>
      <c r="B36" s="248" t="s">
        <v>64</v>
      </c>
      <c r="C36" s="253">
        <v>9269.42</v>
      </c>
    </row>
    <row r="37" spans="1:3" customFormat="1" ht="16.5" x14ac:dyDescent="0.25">
      <c r="A37" s="425"/>
      <c r="B37" s="247" t="s">
        <v>65</v>
      </c>
      <c r="C37" s="253">
        <v>2820.27</v>
      </c>
    </row>
    <row r="38" spans="1:3" customFormat="1" ht="16.5" x14ac:dyDescent="0.25">
      <c r="A38" s="425"/>
      <c r="B38" s="247" t="s">
        <v>66</v>
      </c>
      <c r="C38" s="253">
        <v>5313.1</v>
      </c>
    </row>
    <row r="39" spans="1:3" customFormat="1" ht="16.5" x14ac:dyDescent="0.25">
      <c r="A39" s="425"/>
      <c r="B39" s="252" t="s">
        <v>653</v>
      </c>
      <c r="C39" s="253">
        <v>2312.5</v>
      </c>
    </row>
    <row r="40" spans="1:3" customFormat="1" ht="16.5" x14ac:dyDescent="0.25">
      <c r="A40" s="425"/>
      <c r="B40" s="248" t="s">
        <v>67</v>
      </c>
      <c r="C40" s="253">
        <v>2931.26</v>
      </c>
    </row>
    <row r="41" spans="1:3" customFormat="1" ht="16.5" x14ac:dyDescent="0.25">
      <c r="A41" s="425"/>
      <c r="B41" s="248" t="s">
        <v>68</v>
      </c>
      <c r="C41" s="253">
        <v>3194.27</v>
      </c>
    </row>
    <row r="42" spans="1:3" customFormat="1" ht="16.5" x14ac:dyDescent="0.25">
      <c r="A42" s="425"/>
      <c r="B42" s="248" t="s">
        <v>69</v>
      </c>
      <c r="C42" s="253">
        <v>8366.99</v>
      </c>
    </row>
    <row r="43" spans="1:3" customFormat="1" ht="16.5" x14ac:dyDescent="0.25">
      <c r="A43" s="425"/>
      <c r="B43" s="248" t="s">
        <v>70</v>
      </c>
      <c r="C43" s="253">
        <v>4724.21</v>
      </c>
    </row>
    <row r="44" spans="1:3" customFormat="1" ht="16.5" x14ac:dyDescent="0.25">
      <c r="A44" s="428"/>
      <c r="B44" s="248" t="s">
        <v>71</v>
      </c>
      <c r="C44" s="253">
        <v>7670.25</v>
      </c>
    </row>
    <row r="45" spans="1:3" x14ac:dyDescent="0.25">
      <c r="B45" s="1"/>
      <c r="C45" s="1"/>
    </row>
    <row r="47" spans="1:3" ht="15.75" customHeight="1" x14ac:dyDescent="0.25">
      <c r="A47" s="342" t="s">
        <v>439</v>
      </c>
      <c r="B47" s="342"/>
      <c r="C47" s="342"/>
    </row>
    <row r="48" spans="1:3" ht="24" customHeight="1" x14ac:dyDescent="0.25">
      <c r="A48" s="342"/>
      <c r="B48" s="342"/>
      <c r="C48" s="342"/>
    </row>
    <row r="49" spans="1:3" ht="17.25" customHeight="1" x14ac:dyDescent="0.25">
      <c r="A49" s="46"/>
      <c r="B49" s="85" t="s">
        <v>621</v>
      </c>
      <c r="C49" s="1"/>
    </row>
    <row r="50" spans="1:3" ht="15" customHeight="1" x14ac:dyDescent="0.25">
      <c r="A50" s="437" t="s">
        <v>0</v>
      </c>
      <c r="B50" s="437" t="s">
        <v>441</v>
      </c>
      <c r="C50" s="439" t="s">
        <v>440</v>
      </c>
    </row>
    <row r="51" spans="1:3" x14ac:dyDescent="0.25">
      <c r="A51" s="438"/>
      <c r="B51" s="438"/>
      <c r="C51" s="440"/>
    </row>
    <row r="52" spans="1:3" x14ac:dyDescent="0.25">
      <c r="A52" s="441" t="s">
        <v>1</v>
      </c>
      <c r="B52" s="7" t="s">
        <v>17</v>
      </c>
      <c r="C52" s="8">
        <v>812.26</v>
      </c>
    </row>
    <row r="53" spans="1:3" x14ac:dyDescent="0.25">
      <c r="A53" s="442"/>
      <c r="B53" s="9" t="s">
        <v>18</v>
      </c>
      <c r="C53" s="8">
        <v>511.77</v>
      </c>
    </row>
    <row r="54" spans="1:3" x14ac:dyDescent="0.25">
      <c r="A54" s="442"/>
      <c r="B54" s="9">
        <v>25</v>
      </c>
      <c r="C54" s="8">
        <v>640</v>
      </c>
    </row>
    <row r="55" spans="1:3" x14ac:dyDescent="0.25">
      <c r="A55" s="442"/>
      <c r="B55" s="10" t="s">
        <v>19</v>
      </c>
      <c r="C55" s="8">
        <v>675.54</v>
      </c>
    </row>
    <row r="56" spans="1:3" x14ac:dyDescent="0.25">
      <c r="A56" s="442"/>
      <c r="B56" s="10" t="s">
        <v>20</v>
      </c>
      <c r="C56" s="8">
        <v>803.77</v>
      </c>
    </row>
    <row r="57" spans="1:3" ht="31.5" x14ac:dyDescent="0.25">
      <c r="A57" s="443"/>
      <c r="B57" s="10" t="s">
        <v>21</v>
      </c>
      <c r="C57" s="8">
        <v>976.03</v>
      </c>
    </row>
    <row r="58" spans="1:3" x14ac:dyDescent="0.25">
      <c r="A58" s="78"/>
      <c r="B58" s="11"/>
      <c r="C58" s="12"/>
    </row>
    <row r="59" spans="1:3" x14ac:dyDescent="0.25">
      <c r="A59" s="409" t="s">
        <v>11</v>
      </c>
      <c r="B59" s="10" t="s">
        <v>17</v>
      </c>
      <c r="C59" s="8">
        <v>1212</v>
      </c>
    </row>
    <row r="60" spans="1:3" x14ac:dyDescent="0.25">
      <c r="A60" s="410"/>
      <c r="B60" s="10" t="s">
        <v>18</v>
      </c>
      <c r="C60" s="8">
        <v>911.51</v>
      </c>
    </row>
    <row r="61" spans="1:3" x14ac:dyDescent="0.25">
      <c r="A61" s="410"/>
      <c r="B61" s="10">
        <v>25</v>
      </c>
      <c r="C61" s="8">
        <v>1039.74</v>
      </c>
    </row>
    <row r="62" spans="1:3" x14ac:dyDescent="0.25">
      <c r="A62" s="410"/>
      <c r="B62" s="10">
        <v>35</v>
      </c>
      <c r="C62" s="8">
        <v>1203.51</v>
      </c>
    </row>
    <row r="63" spans="1:3" x14ac:dyDescent="0.25">
      <c r="A63" s="410"/>
      <c r="B63" s="10">
        <v>37.39</v>
      </c>
      <c r="C63" s="8">
        <v>1075.28</v>
      </c>
    </row>
    <row r="64" spans="1:3" x14ac:dyDescent="0.25">
      <c r="A64" s="410"/>
      <c r="B64" s="6">
        <v>36.380000000000003</v>
      </c>
      <c r="C64" s="8">
        <v>1375.77</v>
      </c>
    </row>
    <row r="65" spans="1:3" x14ac:dyDescent="0.25">
      <c r="A65" s="410"/>
      <c r="B65" s="6" t="s">
        <v>611</v>
      </c>
      <c r="C65" s="8">
        <v>803.77</v>
      </c>
    </row>
    <row r="66" spans="1:3" x14ac:dyDescent="0.25">
      <c r="A66" s="410"/>
      <c r="B66" s="6" t="s">
        <v>612</v>
      </c>
      <c r="C66" s="8">
        <v>976.03</v>
      </c>
    </row>
    <row r="67" spans="1:3" outlineLevel="1" x14ac:dyDescent="0.25">
      <c r="A67" s="410"/>
      <c r="B67" s="6" t="s">
        <v>615</v>
      </c>
      <c r="C67" s="8">
        <v>675.54</v>
      </c>
    </row>
    <row r="68" spans="1:3" outlineLevel="1" x14ac:dyDescent="0.25">
      <c r="A68" s="411"/>
      <c r="B68" s="237" t="s">
        <v>25</v>
      </c>
      <c r="C68" s="8">
        <v>976.03</v>
      </c>
    </row>
    <row r="69" spans="1:3" ht="39.75" customHeight="1" x14ac:dyDescent="0.25">
      <c r="A69" s="158" t="s">
        <v>303</v>
      </c>
      <c r="B69" s="435" t="s">
        <v>436</v>
      </c>
      <c r="C69" s="435"/>
    </row>
    <row r="70" spans="1:3" ht="67.5" customHeight="1" x14ac:dyDescent="0.25">
      <c r="A70" s="120" t="s">
        <v>437</v>
      </c>
      <c r="B70" s="436" t="s">
        <v>438</v>
      </c>
      <c r="C70" s="436"/>
    </row>
  </sheetData>
  <mergeCells count="15">
    <mergeCell ref="B69:C69"/>
    <mergeCell ref="B70:C70"/>
    <mergeCell ref="A47:C48"/>
    <mergeCell ref="A50:A51"/>
    <mergeCell ref="B50:B51"/>
    <mergeCell ref="C50:C51"/>
    <mergeCell ref="A52:A57"/>
    <mergeCell ref="A59:A68"/>
    <mergeCell ref="A8:A25"/>
    <mergeCell ref="A27:A44"/>
    <mergeCell ref="A2:C3"/>
    <mergeCell ref="A6:A7"/>
    <mergeCell ref="B6:B7"/>
    <mergeCell ref="C6:C7"/>
    <mergeCell ref="A4:C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topLeftCell="A34" zoomScaleNormal="100" zoomScaleSheetLayoutView="80" workbookViewId="0">
      <selection activeCell="H59" sqref="H59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429" t="s">
        <v>442</v>
      </c>
      <c r="B2" s="429"/>
      <c r="C2" s="429"/>
    </row>
    <row r="3" spans="1:3" ht="24.75" customHeight="1" x14ac:dyDescent="0.25">
      <c r="A3" s="429"/>
      <c r="B3" s="429"/>
      <c r="C3" s="429"/>
    </row>
    <row r="4" spans="1:3" x14ac:dyDescent="0.25">
      <c r="B4" s="85"/>
      <c r="C4" s="38" t="s">
        <v>200</v>
      </c>
    </row>
    <row r="5" spans="1:3" ht="15" customHeight="1" x14ac:dyDescent="0.25">
      <c r="A5" s="437" t="s">
        <v>0</v>
      </c>
      <c r="B5" s="437" t="s">
        <v>434</v>
      </c>
      <c r="C5" s="439" t="s">
        <v>440</v>
      </c>
    </row>
    <row r="6" spans="1:3" x14ac:dyDescent="0.25">
      <c r="A6" s="438"/>
      <c r="B6" s="438"/>
      <c r="C6" s="440"/>
    </row>
    <row r="7" spans="1:3" x14ac:dyDescent="0.25">
      <c r="A7" s="444" t="s">
        <v>1</v>
      </c>
      <c r="B7" s="100" t="s">
        <v>56</v>
      </c>
      <c r="C7" s="156">
        <v>867.96</v>
      </c>
    </row>
    <row r="8" spans="1:3" x14ac:dyDescent="0.25">
      <c r="A8" s="445"/>
      <c r="B8" s="100" t="s">
        <v>57</v>
      </c>
      <c r="C8" s="156">
        <v>5563.65</v>
      </c>
    </row>
    <row r="9" spans="1:3" ht="15" customHeight="1" x14ac:dyDescent="0.25">
      <c r="A9" s="445"/>
      <c r="B9" s="100" t="s">
        <v>58</v>
      </c>
      <c r="C9" s="156">
        <v>1081.78</v>
      </c>
    </row>
    <row r="10" spans="1:3" ht="15" customHeight="1" x14ac:dyDescent="0.25">
      <c r="A10" s="445"/>
      <c r="B10" s="100" t="s">
        <v>59</v>
      </c>
      <c r="C10" s="156">
        <v>1676.31</v>
      </c>
    </row>
    <row r="11" spans="1:3" x14ac:dyDescent="0.25">
      <c r="A11" s="445"/>
      <c r="B11" s="100" t="s">
        <v>60</v>
      </c>
      <c r="C11" s="156">
        <v>4835.2299999999996</v>
      </c>
    </row>
    <row r="12" spans="1:3" x14ac:dyDescent="0.25">
      <c r="A12" s="445"/>
      <c r="B12" s="100" t="s">
        <v>61</v>
      </c>
      <c r="C12" s="156">
        <v>1229.01</v>
      </c>
    </row>
    <row r="13" spans="1:3" ht="15" customHeight="1" x14ac:dyDescent="0.25">
      <c r="A13" s="445"/>
      <c r="B13" s="101" t="s">
        <v>62</v>
      </c>
      <c r="C13" s="156">
        <v>4706.0600000000004</v>
      </c>
    </row>
    <row r="14" spans="1:3" ht="15" customHeight="1" x14ac:dyDescent="0.25">
      <c r="A14" s="445"/>
      <c r="B14" s="100" t="s">
        <v>63</v>
      </c>
      <c r="C14" s="156">
        <v>1229.01</v>
      </c>
    </row>
    <row r="15" spans="1:3" x14ac:dyDescent="0.25">
      <c r="A15" s="445"/>
      <c r="B15" s="101" t="s">
        <v>64</v>
      </c>
      <c r="C15" s="156">
        <v>8440.81</v>
      </c>
    </row>
    <row r="16" spans="1:3" x14ac:dyDescent="0.25">
      <c r="A16" s="445"/>
      <c r="B16" s="100" t="s">
        <v>65</v>
      </c>
      <c r="C16" s="156">
        <v>3415.81</v>
      </c>
    </row>
    <row r="17" spans="1:3" x14ac:dyDescent="0.25">
      <c r="A17" s="445"/>
      <c r="B17" s="100" t="s">
        <v>66</v>
      </c>
      <c r="C17" s="156">
        <v>4884.3599999999997</v>
      </c>
    </row>
    <row r="18" spans="1:3" x14ac:dyDescent="0.25">
      <c r="A18" s="445"/>
      <c r="B18" s="101" t="s">
        <v>67</v>
      </c>
      <c r="C18" s="156">
        <v>1774.35</v>
      </c>
    </row>
    <row r="19" spans="1:3" x14ac:dyDescent="0.25">
      <c r="A19" s="445"/>
      <c r="B19" s="101" t="s">
        <v>68</v>
      </c>
      <c r="C19" s="156">
        <v>1710.91</v>
      </c>
    </row>
    <row r="20" spans="1:3" x14ac:dyDescent="0.25">
      <c r="A20" s="445"/>
      <c r="B20" s="101" t="s">
        <v>69</v>
      </c>
      <c r="C20" s="156">
        <v>7691.98</v>
      </c>
    </row>
    <row r="21" spans="1:3" x14ac:dyDescent="0.25">
      <c r="A21" s="445"/>
      <c r="B21" s="101" t="s">
        <v>70</v>
      </c>
      <c r="C21" s="156">
        <v>6831.47</v>
      </c>
    </row>
    <row r="22" spans="1:3" x14ac:dyDescent="0.25">
      <c r="A22" s="446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447" t="s">
        <v>72</v>
      </c>
      <c r="B24" s="103" t="s">
        <v>56</v>
      </c>
      <c r="C24" s="154">
        <v>867.96</v>
      </c>
    </row>
    <row r="25" spans="1:3" x14ac:dyDescent="0.25">
      <c r="A25" s="445"/>
      <c r="B25" s="100" t="s">
        <v>57</v>
      </c>
      <c r="C25" s="155">
        <v>5563.65</v>
      </c>
    </row>
    <row r="26" spans="1:3" x14ac:dyDescent="0.25">
      <c r="A26" s="445"/>
      <c r="B26" s="100" t="s">
        <v>58</v>
      </c>
      <c r="C26" s="155">
        <v>1081.78</v>
      </c>
    </row>
    <row r="27" spans="1:3" x14ac:dyDescent="0.25">
      <c r="A27" s="445"/>
      <c r="B27" s="100" t="s">
        <v>59</v>
      </c>
      <c r="C27" s="155">
        <v>1676.31</v>
      </c>
    </row>
    <row r="28" spans="1:3" x14ac:dyDescent="0.25">
      <c r="A28" s="445"/>
      <c r="B28" s="100" t="s">
        <v>60</v>
      </c>
      <c r="C28" s="155">
        <v>4835.2299999999996</v>
      </c>
    </row>
    <row r="29" spans="1:3" x14ac:dyDescent="0.25">
      <c r="A29" s="445"/>
      <c r="B29" s="100" t="s">
        <v>61</v>
      </c>
      <c r="C29" s="155">
        <v>1229.01</v>
      </c>
    </row>
    <row r="30" spans="1:3" x14ac:dyDescent="0.25">
      <c r="A30" s="445"/>
      <c r="B30" s="101" t="s">
        <v>62</v>
      </c>
      <c r="C30" s="155">
        <v>5105.93</v>
      </c>
    </row>
    <row r="31" spans="1:3" x14ac:dyDescent="0.25">
      <c r="A31" s="445"/>
      <c r="B31" s="100" t="s">
        <v>63</v>
      </c>
      <c r="C31" s="155">
        <v>1229.01</v>
      </c>
    </row>
    <row r="32" spans="1:3" x14ac:dyDescent="0.25">
      <c r="A32" s="445"/>
      <c r="B32" s="101" t="s">
        <v>64</v>
      </c>
      <c r="C32" s="155">
        <v>8840.68</v>
      </c>
    </row>
    <row r="33" spans="1:3" x14ac:dyDescent="0.25">
      <c r="A33" s="445"/>
      <c r="B33" s="100" t="s">
        <v>65</v>
      </c>
      <c r="C33" s="155">
        <v>3415.81</v>
      </c>
    </row>
    <row r="34" spans="1:3" x14ac:dyDescent="0.25">
      <c r="A34" s="445"/>
      <c r="B34" s="100" t="s">
        <v>66</v>
      </c>
      <c r="C34" s="155">
        <v>4884.3599999999997</v>
      </c>
    </row>
    <row r="35" spans="1:3" x14ac:dyDescent="0.25">
      <c r="A35" s="445"/>
      <c r="B35" s="101" t="s">
        <v>67</v>
      </c>
      <c r="C35" s="155">
        <v>2656.12</v>
      </c>
    </row>
    <row r="36" spans="1:3" x14ac:dyDescent="0.25">
      <c r="A36" s="445"/>
      <c r="B36" s="101" t="s">
        <v>68</v>
      </c>
      <c r="C36" s="155">
        <v>2110.7800000000002</v>
      </c>
    </row>
    <row r="37" spans="1:3" x14ac:dyDescent="0.25">
      <c r="A37" s="445"/>
      <c r="B37" s="101" t="s">
        <v>69</v>
      </c>
      <c r="C37" s="155">
        <v>8091.85</v>
      </c>
    </row>
    <row r="38" spans="1:3" x14ac:dyDescent="0.25">
      <c r="A38" s="445"/>
      <c r="B38" s="101" t="s">
        <v>70</v>
      </c>
      <c r="C38" s="155">
        <v>7231.34</v>
      </c>
    </row>
    <row r="39" spans="1:3" x14ac:dyDescent="0.25">
      <c r="A39" s="448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42" t="s">
        <v>439</v>
      </c>
      <c r="B42" s="342"/>
      <c r="C42" s="342"/>
    </row>
    <row r="43" spans="1:3" ht="24" customHeight="1" x14ac:dyDescent="0.25">
      <c r="A43" s="342"/>
      <c r="B43" s="342"/>
      <c r="C43" s="342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437" t="s">
        <v>0</v>
      </c>
      <c r="B45" s="437" t="s">
        <v>441</v>
      </c>
      <c r="C45" s="439" t="s">
        <v>440</v>
      </c>
    </row>
    <row r="46" spans="1:3" x14ac:dyDescent="0.25">
      <c r="A46" s="438"/>
      <c r="B46" s="438"/>
      <c r="C46" s="440"/>
    </row>
    <row r="47" spans="1:3" x14ac:dyDescent="0.25">
      <c r="A47" s="441" t="s">
        <v>1</v>
      </c>
      <c r="B47" s="7" t="s">
        <v>17</v>
      </c>
      <c r="C47" s="8">
        <v>812.26</v>
      </c>
    </row>
    <row r="48" spans="1:3" x14ac:dyDescent="0.25">
      <c r="A48" s="442"/>
      <c r="B48" s="9" t="s">
        <v>18</v>
      </c>
      <c r="C48" s="8">
        <v>511.77</v>
      </c>
    </row>
    <row r="49" spans="1:3" x14ac:dyDescent="0.25">
      <c r="A49" s="442"/>
      <c r="B49" s="9">
        <v>25</v>
      </c>
      <c r="C49" s="8">
        <v>640</v>
      </c>
    </row>
    <row r="50" spans="1:3" x14ac:dyDescent="0.25">
      <c r="A50" s="442"/>
      <c r="B50" s="10" t="s">
        <v>19</v>
      </c>
      <c r="C50" s="8">
        <v>675.54</v>
      </c>
    </row>
    <row r="51" spans="1:3" x14ac:dyDescent="0.25">
      <c r="A51" s="442"/>
      <c r="B51" s="10" t="s">
        <v>20</v>
      </c>
      <c r="C51" s="8">
        <v>803.77</v>
      </c>
    </row>
    <row r="52" spans="1:3" x14ac:dyDescent="0.25">
      <c r="A52" s="443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409" t="s">
        <v>11</v>
      </c>
      <c r="B54" s="10" t="s">
        <v>17</v>
      </c>
      <c r="C54" s="8">
        <v>1212</v>
      </c>
    </row>
    <row r="55" spans="1:3" x14ac:dyDescent="0.25">
      <c r="A55" s="410"/>
      <c r="B55" s="10" t="s">
        <v>22</v>
      </c>
      <c r="C55" s="8">
        <v>911.51</v>
      </c>
    </row>
    <row r="56" spans="1:3" x14ac:dyDescent="0.25">
      <c r="A56" s="410"/>
      <c r="B56" s="10">
        <v>25</v>
      </c>
      <c r="C56" s="8">
        <v>1039.74</v>
      </c>
    </row>
    <row r="57" spans="1:3" x14ac:dyDescent="0.25">
      <c r="A57" s="410"/>
      <c r="B57" s="10">
        <v>35</v>
      </c>
      <c r="C57" s="8">
        <v>1203.51</v>
      </c>
    </row>
    <row r="58" spans="1:3" x14ac:dyDescent="0.25">
      <c r="A58" s="410"/>
      <c r="B58" s="10">
        <v>37.39</v>
      </c>
      <c r="C58" s="8">
        <v>1075.28</v>
      </c>
    </row>
    <row r="59" spans="1:3" x14ac:dyDescent="0.25">
      <c r="A59" s="410"/>
      <c r="B59" s="10" t="s">
        <v>23</v>
      </c>
      <c r="C59" s="8">
        <v>1375.77</v>
      </c>
    </row>
    <row r="60" spans="1:3" hidden="1" outlineLevel="1" x14ac:dyDescent="0.25">
      <c r="A60" s="410"/>
      <c r="B60" s="10" t="s">
        <v>24</v>
      </c>
      <c r="C60" s="8">
        <v>0</v>
      </c>
    </row>
    <row r="61" spans="1:3" hidden="1" outlineLevel="1" x14ac:dyDescent="0.25">
      <c r="A61" s="411"/>
      <c r="B61" s="13" t="s">
        <v>25</v>
      </c>
      <c r="C61" s="8">
        <v>0</v>
      </c>
    </row>
    <row r="62" spans="1:3" ht="39.75" customHeight="1" collapsed="1" x14ac:dyDescent="0.25">
      <c r="A62" s="158" t="s">
        <v>303</v>
      </c>
      <c r="B62" s="435" t="s">
        <v>436</v>
      </c>
      <c r="C62" s="435"/>
    </row>
    <row r="63" spans="1:3" ht="67.5" customHeight="1" x14ac:dyDescent="0.25">
      <c r="A63" s="120" t="s">
        <v>437</v>
      </c>
      <c r="B63" s="436" t="s">
        <v>438</v>
      </c>
      <c r="C63" s="436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429" t="s">
        <v>448</v>
      </c>
      <c r="B2" s="429"/>
      <c r="C2" s="429"/>
    </row>
    <row r="3" spans="1:3" ht="24.75" customHeight="1" x14ac:dyDescent="0.25">
      <c r="A3" s="429"/>
      <c r="B3" s="429"/>
      <c r="C3" s="429"/>
    </row>
    <row r="4" spans="1:3" x14ac:dyDescent="0.25">
      <c r="B4" s="85"/>
      <c r="C4" s="38" t="s">
        <v>200</v>
      </c>
    </row>
    <row r="5" spans="1:3" ht="15" customHeight="1" x14ac:dyDescent="0.25">
      <c r="A5" s="437" t="s">
        <v>449</v>
      </c>
      <c r="B5" s="437" t="s">
        <v>450</v>
      </c>
      <c r="C5" s="439" t="s">
        <v>451</v>
      </c>
    </row>
    <row r="6" spans="1:3" x14ac:dyDescent="0.25">
      <c r="A6" s="438"/>
      <c r="B6" s="438"/>
      <c r="C6" s="440"/>
    </row>
    <row r="7" spans="1:3" x14ac:dyDescent="0.25">
      <c r="A7" s="444" t="s">
        <v>1</v>
      </c>
      <c r="B7" s="100" t="s">
        <v>56</v>
      </c>
      <c r="C7" s="156">
        <v>867.96</v>
      </c>
    </row>
    <row r="8" spans="1:3" x14ac:dyDescent="0.25">
      <c r="A8" s="445"/>
      <c r="B8" s="100" t="s">
        <v>57</v>
      </c>
      <c r="C8" s="156">
        <v>5563.65</v>
      </c>
    </row>
    <row r="9" spans="1:3" ht="15" customHeight="1" x14ac:dyDescent="0.25">
      <c r="A9" s="445"/>
      <c r="B9" s="100" t="s">
        <v>58</v>
      </c>
      <c r="C9" s="156">
        <v>1081.78</v>
      </c>
    </row>
    <row r="10" spans="1:3" ht="15" customHeight="1" x14ac:dyDescent="0.25">
      <c r="A10" s="445"/>
      <c r="B10" s="100" t="s">
        <v>59</v>
      </c>
      <c r="C10" s="156">
        <v>1676.31</v>
      </c>
    </row>
    <row r="11" spans="1:3" x14ac:dyDescent="0.25">
      <c r="A11" s="445"/>
      <c r="B11" s="100" t="s">
        <v>60</v>
      </c>
      <c r="C11" s="156">
        <v>4835.2299999999996</v>
      </c>
    </row>
    <row r="12" spans="1:3" x14ac:dyDescent="0.25">
      <c r="A12" s="445"/>
      <c r="B12" s="100" t="s">
        <v>61</v>
      </c>
      <c r="C12" s="156">
        <v>1229.01</v>
      </c>
    </row>
    <row r="13" spans="1:3" ht="15" customHeight="1" x14ac:dyDescent="0.25">
      <c r="A13" s="445"/>
      <c r="B13" s="101" t="s">
        <v>62</v>
      </c>
      <c r="C13" s="156">
        <v>4706.0600000000004</v>
      </c>
    </row>
    <row r="14" spans="1:3" ht="15" customHeight="1" x14ac:dyDescent="0.25">
      <c r="A14" s="445"/>
      <c r="B14" s="100" t="s">
        <v>63</v>
      </c>
      <c r="C14" s="156">
        <v>1229.01</v>
      </c>
    </row>
    <row r="15" spans="1:3" x14ac:dyDescent="0.25">
      <c r="A15" s="445"/>
      <c r="B15" s="101" t="s">
        <v>64</v>
      </c>
      <c r="C15" s="156">
        <v>8440.81</v>
      </c>
    </row>
    <row r="16" spans="1:3" x14ac:dyDescent="0.25">
      <c r="A16" s="445"/>
      <c r="B16" s="100" t="s">
        <v>65</v>
      </c>
      <c r="C16" s="156">
        <v>3415.81</v>
      </c>
    </row>
    <row r="17" spans="1:3" x14ac:dyDescent="0.25">
      <c r="A17" s="445"/>
      <c r="B17" s="100" t="s">
        <v>66</v>
      </c>
      <c r="C17" s="156">
        <v>4884.3599999999997</v>
      </c>
    </row>
    <row r="18" spans="1:3" x14ac:dyDescent="0.25">
      <c r="A18" s="445"/>
      <c r="B18" s="101" t="s">
        <v>67</v>
      </c>
      <c r="C18" s="156">
        <v>1774.35</v>
      </c>
    </row>
    <row r="19" spans="1:3" x14ac:dyDescent="0.25">
      <c r="A19" s="445"/>
      <c r="B19" s="101" t="s">
        <v>68</v>
      </c>
      <c r="C19" s="156">
        <v>1710.91</v>
      </c>
    </row>
    <row r="20" spans="1:3" x14ac:dyDescent="0.25">
      <c r="A20" s="445"/>
      <c r="B20" s="101" t="s">
        <v>69</v>
      </c>
      <c r="C20" s="156">
        <v>7691.98</v>
      </c>
    </row>
    <row r="21" spans="1:3" x14ac:dyDescent="0.25">
      <c r="A21" s="445"/>
      <c r="B21" s="101" t="s">
        <v>70</v>
      </c>
      <c r="C21" s="156">
        <v>6831.47</v>
      </c>
    </row>
    <row r="22" spans="1:3" x14ac:dyDescent="0.25">
      <c r="A22" s="446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447" t="s">
        <v>72</v>
      </c>
      <c r="B24" s="103" t="s">
        <v>56</v>
      </c>
      <c r="C24" s="154">
        <v>867.96</v>
      </c>
    </row>
    <row r="25" spans="1:3" x14ac:dyDescent="0.25">
      <c r="A25" s="445"/>
      <c r="B25" s="100" t="s">
        <v>57</v>
      </c>
      <c r="C25" s="155">
        <v>5563.65</v>
      </c>
    </row>
    <row r="26" spans="1:3" x14ac:dyDescent="0.25">
      <c r="A26" s="445"/>
      <c r="B26" s="100" t="s">
        <v>58</v>
      </c>
      <c r="C26" s="155">
        <v>1081.78</v>
      </c>
    </row>
    <row r="27" spans="1:3" x14ac:dyDescent="0.25">
      <c r="A27" s="445"/>
      <c r="B27" s="100" t="s">
        <v>59</v>
      </c>
      <c r="C27" s="155">
        <v>1676.31</v>
      </c>
    </row>
    <row r="28" spans="1:3" x14ac:dyDescent="0.25">
      <c r="A28" s="445"/>
      <c r="B28" s="100" t="s">
        <v>60</v>
      </c>
      <c r="C28" s="155">
        <v>4835.2299999999996</v>
      </c>
    </row>
    <row r="29" spans="1:3" x14ac:dyDescent="0.25">
      <c r="A29" s="445"/>
      <c r="B29" s="100" t="s">
        <v>61</v>
      </c>
      <c r="C29" s="155">
        <v>1229.01</v>
      </c>
    </row>
    <row r="30" spans="1:3" x14ac:dyDescent="0.25">
      <c r="A30" s="445"/>
      <c r="B30" s="101" t="s">
        <v>62</v>
      </c>
      <c r="C30" s="155">
        <v>5105.93</v>
      </c>
    </row>
    <row r="31" spans="1:3" x14ac:dyDescent="0.25">
      <c r="A31" s="445"/>
      <c r="B31" s="100" t="s">
        <v>63</v>
      </c>
      <c r="C31" s="155">
        <v>1229.01</v>
      </c>
    </row>
    <row r="32" spans="1:3" x14ac:dyDescent="0.25">
      <c r="A32" s="445"/>
      <c r="B32" s="101" t="s">
        <v>64</v>
      </c>
      <c r="C32" s="155">
        <v>8840.68</v>
      </c>
    </row>
    <row r="33" spans="1:3" x14ac:dyDescent="0.25">
      <c r="A33" s="445"/>
      <c r="B33" s="100" t="s">
        <v>65</v>
      </c>
      <c r="C33" s="155">
        <v>3415.81</v>
      </c>
    </row>
    <row r="34" spans="1:3" x14ac:dyDescent="0.25">
      <c r="A34" s="445"/>
      <c r="B34" s="100" t="s">
        <v>66</v>
      </c>
      <c r="C34" s="155">
        <v>4884.3599999999997</v>
      </c>
    </row>
    <row r="35" spans="1:3" x14ac:dyDescent="0.25">
      <c r="A35" s="445"/>
      <c r="B35" s="101" t="s">
        <v>67</v>
      </c>
      <c r="C35" s="155">
        <v>2656.12</v>
      </c>
    </row>
    <row r="36" spans="1:3" x14ac:dyDescent="0.25">
      <c r="A36" s="445"/>
      <c r="B36" s="101" t="s">
        <v>68</v>
      </c>
      <c r="C36" s="155">
        <v>2110.7800000000002</v>
      </c>
    </row>
    <row r="37" spans="1:3" x14ac:dyDescent="0.25">
      <c r="A37" s="445"/>
      <c r="B37" s="101" t="s">
        <v>69</v>
      </c>
      <c r="C37" s="155">
        <v>8091.85</v>
      </c>
    </row>
    <row r="38" spans="1:3" x14ac:dyDescent="0.25">
      <c r="A38" s="445"/>
      <c r="B38" s="101" t="s">
        <v>70</v>
      </c>
      <c r="C38" s="155">
        <v>7231.34</v>
      </c>
    </row>
    <row r="39" spans="1:3" x14ac:dyDescent="0.25">
      <c r="A39" s="448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42" t="s">
        <v>452</v>
      </c>
      <c r="B42" s="342"/>
      <c r="C42" s="342"/>
    </row>
    <row r="43" spans="1:3" ht="24" customHeight="1" x14ac:dyDescent="0.25">
      <c r="A43" s="342"/>
      <c r="B43" s="342"/>
      <c r="C43" s="342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437" t="s">
        <v>449</v>
      </c>
      <c r="B45" s="437" t="s">
        <v>450</v>
      </c>
      <c r="C45" s="439" t="s">
        <v>451</v>
      </c>
    </row>
    <row r="46" spans="1:3" x14ac:dyDescent="0.25">
      <c r="A46" s="438"/>
      <c r="B46" s="438"/>
      <c r="C46" s="440"/>
    </row>
    <row r="47" spans="1:3" x14ac:dyDescent="0.25">
      <c r="A47" s="441" t="s">
        <v>1</v>
      </c>
      <c r="B47" s="7" t="s">
        <v>17</v>
      </c>
      <c r="C47" s="8">
        <v>812.26</v>
      </c>
    </row>
    <row r="48" spans="1:3" x14ac:dyDescent="0.25">
      <c r="A48" s="442"/>
      <c r="B48" s="9" t="s">
        <v>18</v>
      </c>
      <c r="C48" s="8">
        <v>511.77</v>
      </c>
    </row>
    <row r="49" spans="1:3" x14ac:dyDescent="0.25">
      <c r="A49" s="442"/>
      <c r="B49" s="9">
        <v>25</v>
      </c>
      <c r="C49" s="8">
        <v>640</v>
      </c>
    </row>
    <row r="50" spans="1:3" x14ac:dyDescent="0.25">
      <c r="A50" s="442"/>
      <c r="B50" s="10" t="s">
        <v>19</v>
      </c>
      <c r="C50" s="8">
        <v>675.54</v>
      </c>
    </row>
    <row r="51" spans="1:3" x14ac:dyDescent="0.25">
      <c r="A51" s="442"/>
      <c r="B51" s="10" t="s">
        <v>20</v>
      </c>
      <c r="C51" s="8">
        <v>803.77</v>
      </c>
    </row>
    <row r="52" spans="1:3" x14ac:dyDescent="0.25">
      <c r="A52" s="443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409" t="s">
        <v>11</v>
      </c>
      <c r="B54" s="10" t="s">
        <v>17</v>
      </c>
      <c r="C54" s="8">
        <v>1212</v>
      </c>
    </row>
    <row r="55" spans="1:3" x14ac:dyDescent="0.25">
      <c r="A55" s="410"/>
      <c r="B55" s="10" t="s">
        <v>22</v>
      </c>
      <c r="C55" s="8">
        <v>911.51</v>
      </c>
    </row>
    <row r="56" spans="1:3" x14ac:dyDescent="0.25">
      <c r="A56" s="410"/>
      <c r="B56" s="10">
        <v>25</v>
      </c>
      <c r="C56" s="8">
        <v>1039.74</v>
      </c>
    </row>
    <row r="57" spans="1:3" x14ac:dyDescent="0.25">
      <c r="A57" s="410"/>
      <c r="B57" s="10">
        <v>35</v>
      </c>
      <c r="C57" s="8">
        <v>1203.51</v>
      </c>
    </row>
    <row r="58" spans="1:3" x14ac:dyDescent="0.25">
      <c r="A58" s="410"/>
      <c r="B58" s="10">
        <v>37.39</v>
      </c>
      <c r="C58" s="8">
        <v>1075.28</v>
      </c>
    </row>
    <row r="59" spans="1:3" x14ac:dyDescent="0.25">
      <c r="A59" s="410"/>
      <c r="B59" s="10" t="s">
        <v>23</v>
      </c>
      <c r="C59" s="8">
        <v>1375.77</v>
      </c>
    </row>
    <row r="60" spans="1:3" hidden="1" outlineLevel="1" x14ac:dyDescent="0.25">
      <c r="A60" s="410"/>
      <c r="B60" s="10" t="s">
        <v>24</v>
      </c>
      <c r="C60" s="8">
        <v>0</v>
      </c>
    </row>
    <row r="61" spans="1:3" hidden="1" outlineLevel="1" x14ac:dyDescent="0.25">
      <c r="A61" s="411"/>
      <c r="B61" s="13" t="s">
        <v>25</v>
      </c>
      <c r="C61" s="8">
        <v>0</v>
      </c>
    </row>
    <row r="62" spans="1:3" ht="39.75" customHeight="1" collapsed="1" x14ac:dyDescent="0.25">
      <c r="B62" s="449" t="s">
        <v>453</v>
      </c>
      <c r="C62" s="449"/>
    </row>
  </sheetData>
  <mergeCells count="13">
    <mergeCell ref="A24:A39"/>
    <mergeCell ref="A2:C3"/>
    <mergeCell ref="A5:A6"/>
    <mergeCell ref="B5:B6"/>
    <mergeCell ref="C5:C6"/>
    <mergeCell ref="A7:A22"/>
    <mergeCell ref="B62:C62"/>
    <mergeCell ref="A42:C43"/>
    <mergeCell ref="A45:A46"/>
    <mergeCell ref="B45:B46"/>
    <mergeCell ref="C45:C46"/>
    <mergeCell ref="A47:A52"/>
    <mergeCell ref="A54:A6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32306-F474-45F1-B63F-BD9D0D27F953}">
  <dimension ref="A2:C65"/>
  <sheetViews>
    <sheetView zoomScale="80" zoomScaleNormal="80" zoomScaleSheetLayoutView="80" workbookViewId="0">
      <selection activeCell="B4" sqref="B4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429" t="s">
        <v>620</v>
      </c>
      <c r="B2" s="429"/>
      <c r="C2" s="429"/>
    </row>
    <row r="3" spans="1:3" ht="24.75" customHeight="1" x14ac:dyDescent="0.25">
      <c r="A3" s="429"/>
      <c r="B3" s="429"/>
      <c r="C3" s="429"/>
    </row>
    <row r="4" spans="1:3" x14ac:dyDescent="0.25">
      <c r="B4" s="85" t="s">
        <v>619</v>
      </c>
      <c r="C4" s="38" t="s">
        <v>200</v>
      </c>
    </row>
    <row r="5" spans="1:3" ht="15" customHeight="1" x14ac:dyDescent="0.25">
      <c r="A5" s="437" t="s">
        <v>0</v>
      </c>
      <c r="B5" s="437" t="s">
        <v>434</v>
      </c>
      <c r="C5" s="439" t="s">
        <v>440</v>
      </c>
    </row>
    <row r="6" spans="1:3" x14ac:dyDescent="0.25">
      <c r="A6" s="438"/>
      <c r="B6" s="438"/>
      <c r="C6" s="440"/>
    </row>
    <row r="7" spans="1:3" x14ac:dyDescent="0.25">
      <c r="A7" s="444" t="s">
        <v>1</v>
      </c>
      <c r="B7" s="100" t="s">
        <v>56</v>
      </c>
      <c r="C7" s="156">
        <v>867.96</v>
      </c>
    </row>
    <row r="8" spans="1:3" x14ac:dyDescent="0.25">
      <c r="A8" s="445"/>
      <c r="B8" s="100" t="s">
        <v>57</v>
      </c>
      <c r="C8" s="156">
        <v>5563.65</v>
      </c>
    </row>
    <row r="9" spans="1:3" ht="15" customHeight="1" x14ac:dyDescent="0.25">
      <c r="A9" s="445"/>
      <c r="B9" s="100" t="s">
        <v>58</v>
      </c>
      <c r="C9" s="156">
        <v>1081.78</v>
      </c>
    </row>
    <row r="10" spans="1:3" ht="15" customHeight="1" x14ac:dyDescent="0.25">
      <c r="A10" s="445"/>
      <c r="B10" s="100" t="s">
        <v>59</v>
      </c>
      <c r="C10" s="156">
        <v>1676.31</v>
      </c>
    </row>
    <row r="11" spans="1:3" x14ac:dyDescent="0.25">
      <c r="A11" s="445"/>
      <c r="B11" s="100" t="s">
        <v>60</v>
      </c>
      <c r="C11" s="156">
        <v>4835.2299999999996</v>
      </c>
    </row>
    <row r="12" spans="1:3" x14ac:dyDescent="0.25">
      <c r="A12" s="445"/>
      <c r="B12" s="100" t="s">
        <v>61</v>
      </c>
      <c r="C12" s="156">
        <v>1229.01</v>
      </c>
    </row>
    <row r="13" spans="1:3" ht="15" customHeight="1" x14ac:dyDescent="0.25">
      <c r="A13" s="445"/>
      <c r="B13" s="101" t="s">
        <v>62</v>
      </c>
      <c r="C13" s="156">
        <v>4706.0600000000004</v>
      </c>
    </row>
    <row r="14" spans="1:3" ht="15" customHeight="1" x14ac:dyDescent="0.25">
      <c r="A14" s="445"/>
      <c r="B14" s="100" t="s">
        <v>63</v>
      </c>
      <c r="C14" s="156">
        <v>1229.01</v>
      </c>
    </row>
    <row r="15" spans="1:3" x14ac:dyDescent="0.25">
      <c r="A15" s="445"/>
      <c r="B15" s="101" t="s">
        <v>64</v>
      </c>
      <c r="C15" s="156">
        <v>8440.81</v>
      </c>
    </row>
    <row r="16" spans="1:3" x14ac:dyDescent="0.25">
      <c r="A16" s="445"/>
      <c r="B16" s="100" t="s">
        <v>65</v>
      </c>
      <c r="C16" s="156">
        <v>3415.81</v>
      </c>
    </row>
    <row r="17" spans="1:3" x14ac:dyDescent="0.25">
      <c r="A17" s="445"/>
      <c r="B17" s="100" t="s">
        <v>66</v>
      </c>
      <c r="C17" s="156">
        <v>4884.3599999999997</v>
      </c>
    </row>
    <row r="18" spans="1:3" x14ac:dyDescent="0.25">
      <c r="A18" s="445"/>
      <c r="B18" s="101" t="s">
        <v>67</v>
      </c>
      <c r="C18" s="156">
        <v>1774.35</v>
      </c>
    </row>
    <row r="19" spans="1:3" x14ac:dyDescent="0.25">
      <c r="A19" s="445"/>
      <c r="B19" s="101" t="s">
        <v>68</v>
      </c>
      <c r="C19" s="156">
        <v>1710.91</v>
      </c>
    </row>
    <row r="20" spans="1:3" x14ac:dyDescent="0.25">
      <c r="A20" s="445"/>
      <c r="B20" s="101" t="s">
        <v>69</v>
      </c>
      <c r="C20" s="156">
        <v>7691.98</v>
      </c>
    </row>
    <row r="21" spans="1:3" x14ac:dyDescent="0.25">
      <c r="A21" s="445"/>
      <c r="B21" s="101" t="s">
        <v>70</v>
      </c>
      <c r="C21" s="156">
        <v>6831.47</v>
      </c>
    </row>
    <row r="22" spans="1:3" x14ac:dyDescent="0.25">
      <c r="A22" s="446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447" t="s">
        <v>72</v>
      </c>
      <c r="B24" s="103" t="s">
        <v>56</v>
      </c>
      <c r="C24" s="154">
        <v>867.96</v>
      </c>
    </row>
    <row r="25" spans="1:3" x14ac:dyDescent="0.25">
      <c r="A25" s="445"/>
      <c r="B25" s="100" t="s">
        <v>57</v>
      </c>
      <c r="C25" s="155">
        <v>5563.65</v>
      </c>
    </row>
    <row r="26" spans="1:3" x14ac:dyDescent="0.25">
      <c r="A26" s="445"/>
      <c r="B26" s="100" t="s">
        <v>58</v>
      </c>
      <c r="C26" s="155">
        <v>1081.78</v>
      </c>
    </row>
    <row r="27" spans="1:3" x14ac:dyDescent="0.25">
      <c r="A27" s="445"/>
      <c r="B27" s="100" t="s">
        <v>59</v>
      </c>
      <c r="C27" s="155">
        <v>1676.31</v>
      </c>
    </row>
    <row r="28" spans="1:3" x14ac:dyDescent="0.25">
      <c r="A28" s="445"/>
      <c r="B28" s="100" t="s">
        <v>60</v>
      </c>
      <c r="C28" s="155">
        <v>4835.2299999999996</v>
      </c>
    </row>
    <row r="29" spans="1:3" x14ac:dyDescent="0.25">
      <c r="A29" s="445"/>
      <c r="B29" s="100" t="s">
        <v>61</v>
      </c>
      <c r="C29" s="155">
        <v>1229.01</v>
      </c>
    </row>
    <row r="30" spans="1:3" x14ac:dyDescent="0.25">
      <c r="A30" s="445"/>
      <c r="B30" s="101" t="s">
        <v>62</v>
      </c>
      <c r="C30" s="155">
        <v>5105.93</v>
      </c>
    </row>
    <row r="31" spans="1:3" x14ac:dyDescent="0.25">
      <c r="A31" s="445"/>
      <c r="B31" s="100" t="s">
        <v>63</v>
      </c>
      <c r="C31" s="155">
        <v>1229.01</v>
      </c>
    </row>
    <row r="32" spans="1:3" x14ac:dyDescent="0.25">
      <c r="A32" s="445"/>
      <c r="B32" s="101" t="s">
        <v>64</v>
      </c>
      <c r="C32" s="155">
        <v>8840.68</v>
      </c>
    </row>
    <row r="33" spans="1:3" x14ac:dyDescent="0.25">
      <c r="A33" s="445"/>
      <c r="B33" s="100" t="s">
        <v>65</v>
      </c>
      <c r="C33" s="155">
        <v>3415.81</v>
      </c>
    </row>
    <row r="34" spans="1:3" x14ac:dyDescent="0.25">
      <c r="A34" s="445"/>
      <c r="B34" s="100" t="s">
        <v>66</v>
      </c>
      <c r="C34" s="155">
        <v>4884.3599999999997</v>
      </c>
    </row>
    <row r="35" spans="1:3" x14ac:dyDescent="0.25">
      <c r="A35" s="445"/>
      <c r="B35" s="101" t="s">
        <v>67</v>
      </c>
      <c r="C35" s="155">
        <v>2656.12</v>
      </c>
    </row>
    <row r="36" spans="1:3" x14ac:dyDescent="0.25">
      <c r="A36" s="445"/>
      <c r="B36" s="101" t="s">
        <v>68</v>
      </c>
      <c r="C36" s="155">
        <v>2110.7800000000002</v>
      </c>
    </row>
    <row r="37" spans="1:3" x14ac:dyDescent="0.25">
      <c r="A37" s="445"/>
      <c r="B37" s="101" t="s">
        <v>69</v>
      </c>
      <c r="C37" s="155">
        <v>8091.85</v>
      </c>
    </row>
    <row r="38" spans="1:3" x14ac:dyDescent="0.25">
      <c r="A38" s="445"/>
      <c r="B38" s="101" t="s">
        <v>70</v>
      </c>
      <c r="C38" s="155">
        <v>7231.34</v>
      </c>
    </row>
    <row r="39" spans="1:3" x14ac:dyDescent="0.25">
      <c r="A39" s="448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42" t="s">
        <v>439</v>
      </c>
      <c r="B42" s="342"/>
      <c r="C42" s="342"/>
    </row>
    <row r="43" spans="1:3" ht="24" customHeight="1" x14ac:dyDescent="0.25">
      <c r="A43" s="342"/>
      <c r="B43" s="342"/>
      <c r="C43" s="342"/>
    </row>
    <row r="44" spans="1:3" ht="17.25" customHeight="1" x14ac:dyDescent="0.25">
      <c r="A44" s="46"/>
      <c r="B44" s="85" t="s">
        <v>621</v>
      </c>
      <c r="C44" s="1"/>
    </row>
    <row r="45" spans="1:3" ht="15" customHeight="1" x14ac:dyDescent="0.25">
      <c r="A45" s="437" t="s">
        <v>0</v>
      </c>
      <c r="B45" s="437" t="s">
        <v>441</v>
      </c>
      <c r="C45" s="439" t="s">
        <v>440</v>
      </c>
    </row>
    <row r="46" spans="1:3" x14ac:dyDescent="0.25">
      <c r="A46" s="438"/>
      <c r="B46" s="438"/>
      <c r="C46" s="440"/>
    </row>
    <row r="47" spans="1:3" x14ac:dyDescent="0.25">
      <c r="A47" s="441" t="s">
        <v>1</v>
      </c>
      <c r="B47" s="7" t="s">
        <v>17</v>
      </c>
      <c r="C47" s="8">
        <v>812.26</v>
      </c>
    </row>
    <row r="48" spans="1:3" x14ac:dyDescent="0.25">
      <c r="A48" s="442"/>
      <c r="B48" s="9" t="s">
        <v>18</v>
      </c>
      <c r="C48" s="8">
        <v>511.77</v>
      </c>
    </row>
    <row r="49" spans="1:3" x14ac:dyDescent="0.25">
      <c r="A49" s="442"/>
      <c r="B49" s="9">
        <v>25</v>
      </c>
      <c r="C49" s="8">
        <v>640</v>
      </c>
    </row>
    <row r="50" spans="1:3" x14ac:dyDescent="0.25">
      <c r="A50" s="442"/>
      <c r="B50" s="10" t="s">
        <v>19</v>
      </c>
      <c r="C50" s="8">
        <v>675.54</v>
      </c>
    </row>
    <row r="51" spans="1:3" x14ac:dyDescent="0.25">
      <c r="A51" s="442"/>
      <c r="B51" s="10" t="s">
        <v>20</v>
      </c>
      <c r="C51" s="8">
        <v>803.77</v>
      </c>
    </row>
    <row r="52" spans="1:3" ht="31.5" x14ac:dyDescent="0.25">
      <c r="A52" s="443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409" t="s">
        <v>11</v>
      </c>
      <c r="B54" s="10" t="s">
        <v>17</v>
      </c>
      <c r="C54" s="8">
        <v>1212</v>
      </c>
    </row>
    <row r="55" spans="1:3" x14ac:dyDescent="0.25">
      <c r="A55" s="410"/>
      <c r="B55" s="10" t="s">
        <v>18</v>
      </c>
      <c r="C55" s="8">
        <v>911.51</v>
      </c>
    </row>
    <row r="56" spans="1:3" x14ac:dyDescent="0.25">
      <c r="A56" s="410"/>
      <c r="B56" s="10">
        <v>25</v>
      </c>
      <c r="C56" s="8">
        <v>1039.74</v>
      </c>
    </row>
    <row r="57" spans="1:3" x14ac:dyDescent="0.25">
      <c r="A57" s="410"/>
      <c r="B57" s="10">
        <v>35</v>
      </c>
      <c r="C57" s="8">
        <v>1203.51</v>
      </c>
    </row>
    <row r="58" spans="1:3" x14ac:dyDescent="0.25">
      <c r="A58" s="410"/>
      <c r="B58" s="10">
        <v>37.39</v>
      </c>
      <c r="C58" s="8">
        <v>1075.28</v>
      </c>
    </row>
    <row r="59" spans="1:3" x14ac:dyDescent="0.25">
      <c r="A59" s="410"/>
      <c r="B59" s="6">
        <v>36.380000000000003</v>
      </c>
      <c r="C59" s="8">
        <v>1375.77</v>
      </c>
    </row>
    <row r="60" spans="1:3" x14ac:dyDescent="0.25">
      <c r="A60" s="410"/>
      <c r="B60" s="6" t="s">
        <v>611</v>
      </c>
      <c r="C60" s="8">
        <v>803.77</v>
      </c>
    </row>
    <row r="61" spans="1:3" x14ac:dyDescent="0.25">
      <c r="A61" s="410"/>
      <c r="B61" s="6" t="s">
        <v>612</v>
      </c>
      <c r="C61" s="8">
        <v>976.03</v>
      </c>
    </row>
    <row r="62" spans="1:3" outlineLevel="1" x14ac:dyDescent="0.25">
      <c r="A62" s="410"/>
      <c r="B62" s="6" t="s">
        <v>615</v>
      </c>
      <c r="C62" s="8">
        <v>675.54</v>
      </c>
    </row>
    <row r="63" spans="1:3" outlineLevel="1" x14ac:dyDescent="0.25">
      <c r="A63" s="411"/>
      <c r="B63" s="237" t="s">
        <v>25</v>
      </c>
      <c r="C63" s="8">
        <v>976.03</v>
      </c>
    </row>
    <row r="64" spans="1:3" ht="39.75" customHeight="1" x14ac:dyDescent="0.25">
      <c r="A64" s="158" t="s">
        <v>303</v>
      </c>
      <c r="B64" s="435" t="s">
        <v>436</v>
      </c>
      <c r="C64" s="435"/>
    </row>
    <row r="65" spans="1:3" ht="67.5" customHeight="1" x14ac:dyDescent="0.25">
      <c r="A65" s="120" t="s">
        <v>437</v>
      </c>
      <c r="B65" s="436" t="s">
        <v>438</v>
      </c>
      <c r="C65" s="436"/>
    </row>
  </sheetData>
  <mergeCells count="14">
    <mergeCell ref="B64:C64"/>
    <mergeCell ref="B65:C65"/>
    <mergeCell ref="A42:C43"/>
    <mergeCell ref="A45:A46"/>
    <mergeCell ref="B45:B46"/>
    <mergeCell ref="C45:C46"/>
    <mergeCell ref="A47:A52"/>
    <mergeCell ref="A54:A63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96DC-B952-4EC1-ACFC-BBCD5B789A8F}">
  <dimension ref="A1:L88"/>
  <sheetViews>
    <sheetView zoomScale="90" zoomScaleNormal="90" zoomScaleSheetLayoutView="100" workbookViewId="0">
      <pane xSplit="2" ySplit="10" topLeftCell="C40" activePane="bottomRight" state="frozen"/>
      <selection pane="topRight" activeCell="C1" sqref="C1"/>
      <selection pane="bottomLeft" activeCell="A11" sqref="A11"/>
      <selection pane="bottomRight" activeCell="N41" sqref="N41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42" t="s">
        <v>306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ht="15.75" customHeight="1" x14ac:dyDescent="0.25">
      <c r="A6" s="415" t="s">
        <v>658</v>
      </c>
      <c r="B6" s="415"/>
      <c r="C6" s="415"/>
      <c r="D6" s="415"/>
      <c r="E6" s="415"/>
      <c r="F6" s="415"/>
      <c r="G6" s="415"/>
      <c r="H6" s="415"/>
      <c r="I6" s="415"/>
      <c r="J6" s="415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416" t="s">
        <v>201</v>
      </c>
      <c r="B8" s="339" t="s">
        <v>225</v>
      </c>
      <c r="C8" s="417" t="s">
        <v>226</v>
      </c>
      <c r="D8" s="418" t="s">
        <v>227</v>
      </c>
      <c r="E8" s="419"/>
      <c r="F8" s="419"/>
      <c r="G8" s="419"/>
      <c r="H8" s="420"/>
      <c r="I8" s="345" t="s">
        <v>228</v>
      </c>
      <c r="J8" s="417" t="s">
        <v>229</v>
      </c>
    </row>
    <row r="9" spans="1:10" ht="18.75" customHeight="1" x14ac:dyDescent="0.25">
      <c r="A9" s="416"/>
      <c r="B9" s="339"/>
      <c r="C9" s="417"/>
      <c r="D9" s="421"/>
      <c r="E9" s="422"/>
      <c r="F9" s="422"/>
      <c r="G9" s="422"/>
      <c r="H9" s="423"/>
      <c r="I9" s="345"/>
      <c r="J9" s="417"/>
    </row>
    <row r="10" spans="1:10" ht="150" customHeight="1" x14ac:dyDescent="0.25">
      <c r="A10" s="416"/>
      <c r="B10" s="339"/>
      <c r="C10" s="417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45"/>
      <c r="J10" s="417"/>
    </row>
    <row r="11" spans="1:10" x14ac:dyDescent="0.25">
      <c r="A11" s="412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412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412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412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412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412"/>
      <c r="B18" s="42" t="s">
        <v>618</v>
      </c>
      <c r="C18" s="139"/>
      <c r="D18" s="139"/>
      <c r="E18" s="139"/>
      <c r="F18" s="139"/>
      <c r="G18" s="139"/>
      <c r="H18" s="139"/>
      <c r="I18" s="139">
        <v>2564.0700000000002</v>
      </c>
      <c r="J18" s="5"/>
    </row>
    <row r="19" spans="1:10" ht="31.5" x14ac:dyDescent="0.25">
      <c r="A19" s="412"/>
      <c r="B19" s="42" t="s">
        <v>617</v>
      </c>
      <c r="C19" s="139"/>
      <c r="D19" s="139"/>
      <c r="E19" s="139"/>
      <c r="F19" s="139"/>
      <c r="G19" s="139"/>
      <c r="H19" s="139"/>
      <c r="I19" s="139">
        <v>1504.21</v>
      </c>
      <c r="J19" s="5"/>
    </row>
    <row r="20" spans="1:10" ht="31.5" x14ac:dyDescent="0.25">
      <c r="A20" s="412"/>
      <c r="B20" s="41" t="s">
        <v>242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31.5" x14ac:dyDescent="0.25">
      <c r="A21" s="412"/>
      <c r="B21" s="41" t="s">
        <v>243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ht="63.75" customHeight="1" x14ac:dyDescent="0.25">
      <c r="A22" s="412"/>
      <c r="B22" s="41" t="s">
        <v>244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47.25" x14ac:dyDescent="0.25">
      <c r="A23" s="412"/>
      <c r="B23" s="41" t="s">
        <v>245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x14ac:dyDescent="0.25">
      <c r="A24" s="412">
        <v>6</v>
      </c>
      <c r="B24" s="41" t="s">
        <v>246</v>
      </c>
      <c r="C24" s="110">
        <v>1090.0999999999999</v>
      </c>
      <c r="D24" s="110">
        <v>473.75</v>
      </c>
      <c r="E24" s="110">
        <v>525.86</v>
      </c>
      <c r="F24" s="110"/>
      <c r="G24" s="110"/>
      <c r="H24" s="110"/>
      <c r="I24" s="110"/>
      <c r="J24" s="43"/>
    </row>
    <row r="25" spans="1:10" x14ac:dyDescent="0.25">
      <c r="A25" s="412"/>
      <c r="B25" s="41" t="s">
        <v>247</v>
      </c>
      <c r="C25" s="110">
        <v>1090.0999999999999</v>
      </c>
      <c r="D25" s="110">
        <v>473.75</v>
      </c>
      <c r="E25" s="110">
        <v>525.86</v>
      </c>
      <c r="F25" s="110">
        <v>393.21</v>
      </c>
      <c r="G25" s="110"/>
      <c r="H25" s="110"/>
      <c r="I25" s="110"/>
      <c r="J25" s="43"/>
    </row>
    <row r="26" spans="1:10" x14ac:dyDescent="0.25">
      <c r="A26" s="412">
        <v>7</v>
      </c>
      <c r="B26" s="41" t="s">
        <v>248</v>
      </c>
      <c r="C26" s="110">
        <v>1090.0999999999999</v>
      </c>
      <c r="D26" s="110">
        <v>473.75</v>
      </c>
      <c r="E26" s="110">
        <v>526.39</v>
      </c>
      <c r="F26" s="110">
        <v>487.96</v>
      </c>
      <c r="G26" s="110"/>
      <c r="H26" s="110"/>
      <c r="I26" s="110"/>
      <c r="J26" s="43"/>
    </row>
    <row r="27" spans="1:10" x14ac:dyDescent="0.25">
      <c r="A27" s="412"/>
      <c r="B27" s="41" t="s">
        <v>249</v>
      </c>
      <c r="C27" s="110">
        <v>1090.0999999999999</v>
      </c>
      <c r="D27" s="110">
        <v>394.79</v>
      </c>
      <c r="E27" s="110">
        <v>525.07000000000005</v>
      </c>
      <c r="F27" s="110">
        <v>394.79</v>
      </c>
      <c r="G27" s="110"/>
      <c r="H27" s="110"/>
      <c r="I27" s="110"/>
      <c r="J27" s="43"/>
    </row>
    <row r="28" spans="1:10" x14ac:dyDescent="0.25">
      <c r="A28" s="412">
        <v>8</v>
      </c>
      <c r="B28" s="41" t="s">
        <v>250</v>
      </c>
      <c r="C28" s="110">
        <v>2045.62</v>
      </c>
      <c r="D28" s="110">
        <v>895.61</v>
      </c>
      <c r="E28" s="110">
        <v>1262.81</v>
      </c>
      <c r="F28" s="110">
        <v>806.05</v>
      </c>
      <c r="G28" s="110"/>
      <c r="H28" s="110"/>
      <c r="I28" s="110">
        <v>1186.4000000000001</v>
      </c>
      <c r="J28" s="43"/>
    </row>
    <row r="29" spans="1:10" x14ac:dyDescent="0.25">
      <c r="A29" s="412"/>
      <c r="B29" s="41" t="s">
        <v>251</v>
      </c>
      <c r="C29" s="110">
        <v>2045.62</v>
      </c>
      <c r="D29" s="110">
        <v>1053.6500000000001</v>
      </c>
      <c r="E29" s="110">
        <v>1317.06</v>
      </c>
      <c r="F29" s="110">
        <v>790.24</v>
      </c>
      <c r="G29" s="110"/>
      <c r="H29" s="110"/>
      <c r="I29" s="110"/>
      <c r="J29" s="43"/>
    </row>
    <row r="30" spans="1:10" x14ac:dyDescent="0.25">
      <c r="A30" s="412">
        <v>9</v>
      </c>
      <c r="B30" s="41" t="s">
        <v>252</v>
      </c>
      <c r="C30" s="110">
        <v>1951.41</v>
      </c>
      <c r="D30" s="110">
        <v>797.81</v>
      </c>
      <c r="E30" s="110">
        <v>1499.88</v>
      </c>
      <c r="F30" s="110"/>
      <c r="G30" s="110"/>
      <c r="H30" s="110"/>
      <c r="I30" s="110"/>
      <c r="J30" s="43"/>
    </row>
    <row r="31" spans="1:10" x14ac:dyDescent="0.25">
      <c r="A31" s="412"/>
      <c r="B31" s="41" t="s">
        <v>253</v>
      </c>
      <c r="C31" s="110">
        <v>1951.41</v>
      </c>
      <c r="D31" s="110">
        <v>997.27</v>
      </c>
      <c r="E31" s="110">
        <v>1495.91</v>
      </c>
      <c r="F31" s="110"/>
      <c r="G31" s="110"/>
      <c r="H31" s="110"/>
      <c r="I31" s="110"/>
      <c r="J31" s="43"/>
    </row>
    <row r="32" spans="1:10" x14ac:dyDescent="0.25">
      <c r="A32" s="412">
        <v>10</v>
      </c>
      <c r="B32" s="41" t="s">
        <v>254</v>
      </c>
      <c r="C32" s="110">
        <v>1372.72</v>
      </c>
      <c r="D32" s="110">
        <v>481.74</v>
      </c>
      <c r="E32" s="110">
        <v>770.78</v>
      </c>
      <c r="F32" s="110">
        <v>385.39</v>
      </c>
      <c r="G32" s="110"/>
      <c r="H32" s="110"/>
      <c r="I32" s="110">
        <v>2928</v>
      </c>
      <c r="J32" s="43"/>
    </row>
    <row r="33" spans="1:10" x14ac:dyDescent="0.25">
      <c r="A33" s="412"/>
      <c r="B33" s="41" t="s">
        <v>255</v>
      </c>
      <c r="C33" s="110">
        <v>1372.72</v>
      </c>
      <c r="D33" s="110">
        <v>642.32000000000005</v>
      </c>
      <c r="E33" s="110">
        <v>770.78</v>
      </c>
      <c r="F33" s="110">
        <v>481.74</v>
      </c>
      <c r="G33" s="110"/>
      <c r="H33" s="110"/>
      <c r="I33" s="110"/>
      <c r="J33" s="43"/>
    </row>
    <row r="34" spans="1:10" x14ac:dyDescent="0.25">
      <c r="A34" s="409">
        <v>11</v>
      </c>
      <c r="B34" s="41" t="s">
        <v>256</v>
      </c>
      <c r="C34" s="110">
        <v>1413.09</v>
      </c>
      <c r="D34" s="110">
        <v>711.23</v>
      </c>
      <c r="E34" s="110">
        <v>746.79</v>
      </c>
      <c r="F34" s="110">
        <v>618.77</v>
      </c>
      <c r="G34" s="110"/>
      <c r="H34" s="110"/>
      <c r="I34" s="110">
        <v>1761.04</v>
      </c>
      <c r="J34" s="43"/>
    </row>
    <row r="35" spans="1:10" x14ac:dyDescent="0.25">
      <c r="A35" s="411"/>
      <c r="B35" s="41" t="s">
        <v>257</v>
      </c>
      <c r="C35" s="110">
        <v>1413.09</v>
      </c>
      <c r="D35" s="110">
        <v>711.23</v>
      </c>
      <c r="E35" s="110">
        <v>860.59</v>
      </c>
      <c r="F35" s="110">
        <v>618.77</v>
      </c>
      <c r="G35" s="110"/>
      <c r="H35" s="110"/>
      <c r="I35" s="110"/>
      <c r="J35" s="43"/>
    </row>
    <row r="36" spans="1:10" x14ac:dyDescent="0.25">
      <c r="A36" s="412">
        <v>12</v>
      </c>
      <c r="B36" s="41" t="s">
        <v>258</v>
      </c>
      <c r="C36" s="110">
        <v>1265.05</v>
      </c>
      <c r="D36" s="110">
        <v>484.52</v>
      </c>
      <c r="E36" s="110">
        <v>809.15</v>
      </c>
      <c r="F36" s="110">
        <v>305.25</v>
      </c>
      <c r="G36" s="110"/>
      <c r="H36" s="110"/>
      <c r="I36" s="110">
        <v>1232.5</v>
      </c>
      <c r="J36" s="43"/>
    </row>
    <row r="37" spans="1:10" x14ac:dyDescent="0.25">
      <c r="A37" s="412"/>
      <c r="B37" s="41" t="s">
        <v>259</v>
      </c>
      <c r="C37" s="110">
        <v>1265.05</v>
      </c>
      <c r="D37" s="110">
        <v>524.9</v>
      </c>
      <c r="E37" s="110">
        <v>808.35</v>
      </c>
      <c r="F37" s="110">
        <v>304.44</v>
      </c>
      <c r="G37" s="110"/>
      <c r="H37" s="110"/>
      <c r="I37" s="110"/>
      <c r="J37" s="43"/>
    </row>
    <row r="38" spans="1:10" x14ac:dyDescent="0.25">
      <c r="A38" s="409">
        <v>13</v>
      </c>
      <c r="B38" s="41" t="s">
        <v>260</v>
      </c>
      <c r="C38" s="110">
        <v>1265.05</v>
      </c>
      <c r="D38" s="110">
        <v>504.71</v>
      </c>
      <c r="E38" s="110">
        <v>671.26</v>
      </c>
      <c r="F38" s="110">
        <v>504.71</v>
      </c>
      <c r="G38" s="110"/>
      <c r="H38" s="110"/>
      <c r="I38" s="110"/>
      <c r="J38" s="43"/>
    </row>
    <row r="39" spans="1:10" x14ac:dyDescent="0.25">
      <c r="A39" s="413"/>
      <c r="B39" s="41" t="s">
        <v>261</v>
      </c>
      <c r="C39" s="110"/>
      <c r="D39" s="110"/>
      <c r="E39" s="110"/>
      <c r="F39" s="110"/>
      <c r="G39" s="110"/>
      <c r="H39" s="110"/>
      <c r="I39" s="110">
        <v>1548.55</v>
      </c>
      <c r="J39" s="43"/>
    </row>
    <row r="40" spans="1:10" x14ac:dyDescent="0.25">
      <c r="A40" s="413"/>
      <c r="B40" s="41" t="s">
        <v>262</v>
      </c>
      <c r="C40" s="110"/>
      <c r="D40" s="110"/>
      <c r="E40" s="110"/>
      <c r="F40" s="110"/>
      <c r="G40" s="110"/>
      <c r="H40" s="110"/>
      <c r="I40" s="110">
        <v>3348.64</v>
      </c>
      <c r="J40" s="43"/>
    </row>
    <row r="41" spans="1:10" x14ac:dyDescent="0.25">
      <c r="A41" s="413"/>
      <c r="B41" s="41" t="s">
        <v>263</v>
      </c>
      <c r="C41" s="110"/>
      <c r="D41" s="110"/>
      <c r="E41" s="110"/>
      <c r="F41" s="110"/>
      <c r="G41" s="110"/>
      <c r="H41" s="110"/>
      <c r="I41" s="110">
        <v>2001.25</v>
      </c>
      <c r="J41" s="43"/>
    </row>
    <row r="42" spans="1:10" x14ac:dyDescent="0.25">
      <c r="A42" s="413"/>
      <c r="B42" s="41" t="s">
        <v>264</v>
      </c>
      <c r="C42" s="110"/>
      <c r="D42" s="110"/>
      <c r="E42" s="110"/>
      <c r="F42" s="110"/>
      <c r="G42" s="110"/>
      <c r="H42" s="110"/>
      <c r="I42" s="110">
        <v>1548.55</v>
      </c>
      <c r="J42" s="43"/>
    </row>
    <row r="43" spans="1:10" x14ac:dyDescent="0.25">
      <c r="A43" s="414"/>
      <c r="B43" s="41" t="s">
        <v>265</v>
      </c>
      <c r="C43" s="110">
        <v>1265.05</v>
      </c>
      <c r="D43" s="110">
        <v>504.71</v>
      </c>
      <c r="E43" s="110">
        <v>671.26</v>
      </c>
      <c r="F43" s="110">
        <v>504.71</v>
      </c>
      <c r="G43" s="110"/>
      <c r="H43" s="110"/>
      <c r="I43" s="110"/>
      <c r="J43" s="43"/>
    </row>
    <row r="44" spans="1:10" x14ac:dyDescent="0.25">
      <c r="A44" s="412">
        <v>14</v>
      </c>
      <c r="B44" s="41" t="s">
        <v>266</v>
      </c>
      <c r="C44" s="110">
        <v>1265.05</v>
      </c>
      <c r="D44" s="110">
        <v>484.52</v>
      </c>
      <c r="E44" s="110">
        <v>809.15</v>
      </c>
      <c r="F44" s="110">
        <v>305.25</v>
      </c>
      <c r="G44" s="110"/>
      <c r="H44" s="110"/>
      <c r="I44" s="110">
        <v>1668.97</v>
      </c>
      <c r="J44" s="43"/>
    </row>
    <row r="45" spans="1:10" x14ac:dyDescent="0.25">
      <c r="A45" s="412"/>
      <c r="B45" s="41" t="s">
        <v>267</v>
      </c>
      <c r="C45" s="110">
        <v>1265.05</v>
      </c>
      <c r="D45" s="110">
        <v>524.9</v>
      </c>
      <c r="E45" s="110">
        <v>808.35</v>
      </c>
      <c r="F45" s="110">
        <v>404.17</v>
      </c>
      <c r="G45" s="110"/>
      <c r="H45" s="110"/>
      <c r="I45" s="110"/>
      <c r="J45" s="43"/>
    </row>
    <row r="46" spans="1:10" x14ac:dyDescent="0.25">
      <c r="A46" s="412">
        <v>15</v>
      </c>
      <c r="B46" s="41" t="s">
        <v>268</v>
      </c>
      <c r="C46" s="110"/>
      <c r="D46" s="110"/>
      <c r="E46" s="110">
        <v>969.04</v>
      </c>
      <c r="F46" s="110"/>
      <c r="G46" s="110"/>
      <c r="H46" s="110"/>
      <c r="I46" s="110"/>
      <c r="J46" s="43"/>
    </row>
    <row r="47" spans="1:10" x14ac:dyDescent="0.25">
      <c r="A47" s="412"/>
      <c r="B47" s="41" t="s">
        <v>269</v>
      </c>
      <c r="C47" s="110"/>
      <c r="D47" s="110"/>
      <c r="E47" s="110">
        <v>969.05</v>
      </c>
      <c r="F47" s="110"/>
      <c r="G47" s="110"/>
      <c r="H47" s="110"/>
      <c r="I47" s="110"/>
      <c r="J47" s="43"/>
    </row>
    <row r="48" spans="1:10" x14ac:dyDescent="0.25">
      <c r="A48" s="43">
        <v>16</v>
      </c>
      <c r="B48" s="41" t="s">
        <v>270</v>
      </c>
      <c r="C48" s="110">
        <v>1988.65</v>
      </c>
      <c r="D48" s="110">
        <v>1009.42</v>
      </c>
      <c r="E48" s="110">
        <v>1514.13</v>
      </c>
      <c r="F48" s="110"/>
      <c r="G48" s="110"/>
      <c r="H48" s="110"/>
      <c r="I48" s="110"/>
      <c r="J48" s="43"/>
    </row>
    <row r="49" spans="1:11" x14ac:dyDescent="0.25">
      <c r="A49" s="412">
        <v>17</v>
      </c>
      <c r="B49" s="41" t="s">
        <v>271</v>
      </c>
      <c r="C49" s="110"/>
      <c r="D49" s="110"/>
      <c r="E49" s="110">
        <v>1009.42</v>
      </c>
      <c r="F49" s="110"/>
      <c r="G49" s="110"/>
      <c r="H49" s="110"/>
      <c r="I49" s="110"/>
      <c r="J49" s="43"/>
    </row>
    <row r="50" spans="1:11" x14ac:dyDescent="0.25">
      <c r="A50" s="412"/>
      <c r="B50" s="41" t="s">
        <v>272</v>
      </c>
      <c r="C50" s="110"/>
      <c r="D50" s="110"/>
      <c r="E50" s="110">
        <v>1009.42</v>
      </c>
      <c r="F50" s="110"/>
      <c r="G50" s="110"/>
      <c r="H50" s="110"/>
      <c r="I50" s="110"/>
      <c r="J50" s="43"/>
    </row>
    <row r="51" spans="1:11" x14ac:dyDescent="0.25">
      <c r="A51" s="412">
        <v>18</v>
      </c>
      <c r="B51" s="41" t="s">
        <v>273</v>
      </c>
      <c r="C51" s="110">
        <v>888.23</v>
      </c>
      <c r="D51" s="110">
        <v>408.39</v>
      </c>
      <c r="E51" s="171">
        <v>722.85</v>
      </c>
      <c r="F51" s="110">
        <v>240.95</v>
      </c>
      <c r="G51" s="110"/>
      <c r="H51" s="110"/>
      <c r="I51" s="110">
        <v>1021.29</v>
      </c>
      <c r="J51" s="43"/>
      <c r="K51" s="86"/>
    </row>
    <row r="52" spans="1:11" x14ac:dyDescent="0.25">
      <c r="A52" s="412"/>
      <c r="B52" s="41" t="s">
        <v>274</v>
      </c>
      <c r="C52" s="110">
        <v>888.23</v>
      </c>
      <c r="D52" s="110">
        <v>408.39</v>
      </c>
      <c r="E52" s="171">
        <v>722.85</v>
      </c>
      <c r="F52" s="110">
        <v>359.38</v>
      </c>
      <c r="G52" s="110"/>
      <c r="H52" s="110"/>
      <c r="I52" s="110"/>
      <c r="J52" s="43"/>
      <c r="K52" s="86"/>
    </row>
    <row r="53" spans="1:11" x14ac:dyDescent="0.25">
      <c r="A53" s="412">
        <v>19</v>
      </c>
      <c r="B53" s="41" t="s">
        <v>275</v>
      </c>
      <c r="C53" s="110">
        <v>888.23</v>
      </c>
      <c r="D53" s="110">
        <v>369.95</v>
      </c>
      <c r="E53" s="110">
        <v>514.09</v>
      </c>
      <c r="F53" s="110"/>
      <c r="G53" s="110"/>
      <c r="H53" s="110"/>
      <c r="I53" s="110"/>
      <c r="J53" s="43"/>
    </row>
    <row r="54" spans="1:11" x14ac:dyDescent="0.25">
      <c r="A54" s="412"/>
      <c r="B54" s="41" t="s">
        <v>276</v>
      </c>
      <c r="C54" s="110"/>
      <c r="D54" s="110">
        <v>360.34</v>
      </c>
      <c r="E54" s="110">
        <v>576.54</v>
      </c>
      <c r="F54" s="110">
        <v>360.34</v>
      </c>
      <c r="G54" s="110"/>
      <c r="H54" s="110"/>
      <c r="I54" s="110"/>
      <c r="J54" s="43"/>
    </row>
    <row r="55" spans="1:11" ht="15.6" customHeight="1" x14ac:dyDescent="0.25">
      <c r="A55" s="409">
        <v>20</v>
      </c>
      <c r="B55" s="41" t="s">
        <v>277</v>
      </c>
      <c r="C55" s="110">
        <v>2085.9899999999998</v>
      </c>
      <c r="D55" s="110">
        <v>587.85</v>
      </c>
      <c r="E55" s="110">
        <v>734.81</v>
      </c>
      <c r="F55" s="110">
        <v>399.74</v>
      </c>
      <c r="G55" s="110">
        <v>1693.01</v>
      </c>
      <c r="H55" s="110"/>
      <c r="I55" s="110">
        <v>1668.97</v>
      </c>
      <c r="J55" s="43"/>
    </row>
    <row r="56" spans="1:11" ht="43.5" customHeight="1" x14ac:dyDescent="0.25">
      <c r="A56" s="410"/>
      <c r="B56" s="41" t="s">
        <v>278</v>
      </c>
      <c r="C56" s="110">
        <v>6089.86</v>
      </c>
      <c r="D56" s="110"/>
      <c r="E56" s="110"/>
      <c r="F56" s="110"/>
      <c r="G56" s="110"/>
      <c r="H56" s="110"/>
      <c r="I56" s="110"/>
      <c r="J56" s="43"/>
    </row>
    <row r="57" spans="1:11" x14ac:dyDescent="0.25">
      <c r="A57" s="410"/>
      <c r="B57" s="41" t="s">
        <v>279</v>
      </c>
      <c r="C57" s="110">
        <v>2085.9899999999998</v>
      </c>
      <c r="D57" s="110">
        <v>734.81</v>
      </c>
      <c r="E57" s="110">
        <v>881.77</v>
      </c>
      <c r="F57" s="110">
        <v>440.89</v>
      </c>
      <c r="G57" s="43"/>
      <c r="H57" s="43"/>
      <c r="I57" s="43"/>
      <c r="J57" s="43"/>
    </row>
    <row r="58" spans="1:11" x14ac:dyDescent="0.25">
      <c r="A58" s="412">
        <v>21</v>
      </c>
      <c r="B58" s="41" t="s">
        <v>280</v>
      </c>
      <c r="C58" s="110">
        <v>1345.8</v>
      </c>
      <c r="D58" s="110">
        <v>393.33</v>
      </c>
      <c r="E58" s="110">
        <v>656.86</v>
      </c>
      <c r="F58" s="110">
        <v>279.26</v>
      </c>
      <c r="G58" s="110"/>
      <c r="H58" s="110"/>
      <c r="I58" s="110">
        <v>987.95</v>
      </c>
      <c r="J58" s="43"/>
    </row>
    <row r="59" spans="1:11" x14ac:dyDescent="0.25">
      <c r="A59" s="412"/>
      <c r="B59" s="41" t="s">
        <v>281</v>
      </c>
      <c r="C59" s="110">
        <v>1345.8</v>
      </c>
      <c r="D59" s="110">
        <v>393.33</v>
      </c>
      <c r="E59" s="110">
        <v>656.86</v>
      </c>
      <c r="F59" s="110">
        <v>326.45999999999998</v>
      </c>
      <c r="G59" s="110"/>
      <c r="H59" s="110"/>
      <c r="I59" s="110"/>
      <c r="J59" s="43"/>
    </row>
    <row r="60" spans="1:11" x14ac:dyDescent="0.25">
      <c r="A60" s="412"/>
      <c r="B60" s="41" t="s">
        <v>282</v>
      </c>
      <c r="C60" s="110">
        <v>1345.8</v>
      </c>
      <c r="D60" s="110"/>
      <c r="E60" s="110">
        <v>983.33</v>
      </c>
      <c r="F60" s="110"/>
      <c r="G60" s="110"/>
      <c r="H60" s="110"/>
      <c r="I60" s="110"/>
      <c r="J60" s="43"/>
    </row>
    <row r="61" spans="1:11" x14ac:dyDescent="0.25">
      <c r="A61" s="412"/>
      <c r="B61" s="41" t="s">
        <v>283</v>
      </c>
      <c r="C61" s="110">
        <v>1345.8</v>
      </c>
      <c r="D61" s="110"/>
      <c r="E61" s="110">
        <v>983.33</v>
      </c>
      <c r="F61" s="110"/>
      <c r="G61" s="110"/>
      <c r="H61" s="110"/>
      <c r="I61" s="110"/>
      <c r="J61" s="43"/>
    </row>
    <row r="62" spans="1:11" x14ac:dyDescent="0.25">
      <c r="A62" s="412">
        <v>22</v>
      </c>
      <c r="B62" s="41" t="s">
        <v>284</v>
      </c>
      <c r="C62" s="110">
        <v>1063.18</v>
      </c>
      <c r="D62" s="110">
        <v>351.83</v>
      </c>
      <c r="E62" s="110">
        <v>587.55999999999995</v>
      </c>
      <c r="F62" s="110">
        <v>175.92</v>
      </c>
      <c r="G62" s="110"/>
      <c r="H62" s="110"/>
      <c r="I62" s="110">
        <v>928.58</v>
      </c>
      <c r="J62" s="43"/>
    </row>
    <row r="63" spans="1:11" ht="16.899999999999999" customHeight="1" x14ac:dyDescent="0.25">
      <c r="A63" s="412"/>
      <c r="B63" s="41" t="s">
        <v>285</v>
      </c>
      <c r="C63" s="110">
        <v>1063.18</v>
      </c>
      <c r="D63" s="110">
        <v>351.83</v>
      </c>
      <c r="E63" s="110">
        <v>545.34</v>
      </c>
      <c r="F63" s="110">
        <v>239.24</v>
      </c>
      <c r="G63" s="110"/>
      <c r="H63" s="110"/>
      <c r="I63" s="110"/>
      <c r="J63" s="43"/>
    </row>
    <row r="64" spans="1:11" x14ac:dyDescent="0.25">
      <c r="A64" s="412"/>
      <c r="B64" s="41" t="s">
        <v>286</v>
      </c>
      <c r="C64" s="110">
        <v>2055.92</v>
      </c>
      <c r="D64" s="110"/>
      <c r="E64" s="110"/>
      <c r="F64" s="110"/>
      <c r="G64" s="110"/>
      <c r="H64" s="110"/>
      <c r="I64" s="110"/>
      <c r="J64" s="43"/>
    </row>
    <row r="65" spans="1:12" ht="31.5" x14ac:dyDescent="0.25">
      <c r="A65" s="412"/>
      <c r="B65" s="41" t="s">
        <v>287</v>
      </c>
      <c r="C65" s="110">
        <v>2859.13</v>
      </c>
      <c r="D65" s="110"/>
      <c r="E65" s="110"/>
      <c r="F65" s="110"/>
      <c r="G65" s="110"/>
      <c r="H65" s="110"/>
      <c r="I65" s="110"/>
      <c r="J65" s="43"/>
    </row>
    <row r="66" spans="1:12" x14ac:dyDescent="0.25">
      <c r="A66" s="412">
        <v>23</v>
      </c>
      <c r="B66" s="41" t="s">
        <v>288</v>
      </c>
      <c r="C66" s="110">
        <v>1426.55</v>
      </c>
      <c r="D66" s="110">
        <v>406.95</v>
      </c>
      <c r="E66" s="110">
        <v>508.69</v>
      </c>
      <c r="F66" s="110">
        <v>240.1</v>
      </c>
      <c r="G66" s="110"/>
      <c r="H66" s="110"/>
      <c r="I66" s="110">
        <v>1000.11</v>
      </c>
      <c r="J66" s="43"/>
    </row>
    <row r="67" spans="1:12" x14ac:dyDescent="0.25">
      <c r="A67" s="412"/>
      <c r="B67" s="41" t="s">
        <v>289</v>
      </c>
      <c r="C67" s="110">
        <v>1426.55</v>
      </c>
      <c r="D67" s="110">
        <v>406.95</v>
      </c>
      <c r="E67" s="110">
        <v>549.38</v>
      </c>
      <c r="F67" s="110">
        <v>313.35000000000002</v>
      </c>
      <c r="G67" s="110"/>
      <c r="H67" s="110"/>
      <c r="I67" s="110"/>
      <c r="J67" s="43"/>
    </row>
    <row r="68" spans="1:12" x14ac:dyDescent="0.25">
      <c r="A68" s="412">
        <v>24</v>
      </c>
      <c r="B68" s="41" t="s">
        <v>290</v>
      </c>
      <c r="C68" s="110"/>
      <c r="D68" s="110"/>
      <c r="E68" s="110"/>
      <c r="F68" s="110"/>
      <c r="G68" s="110"/>
      <c r="H68" s="110">
        <v>1255.96</v>
      </c>
      <c r="I68" s="110"/>
      <c r="J68" s="43"/>
    </row>
    <row r="69" spans="1:12" x14ac:dyDescent="0.25">
      <c r="A69" s="412"/>
      <c r="B69" s="41" t="s">
        <v>291</v>
      </c>
      <c r="C69" s="110"/>
      <c r="D69" s="110"/>
      <c r="E69" s="110"/>
      <c r="F69" s="110"/>
      <c r="G69" s="110"/>
      <c r="H69" s="110">
        <v>1183.1199999999999</v>
      </c>
      <c r="I69" s="110"/>
      <c r="J69" s="43"/>
    </row>
    <row r="70" spans="1:12" x14ac:dyDescent="0.25">
      <c r="A70" s="412">
        <v>25</v>
      </c>
      <c r="B70" s="41" t="s">
        <v>292</v>
      </c>
      <c r="C70" s="110">
        <v>817.57</v>
      </c>
      <c r="D70" s="110">
        <v>355.3125</v>
      </c>
      <c r="E70" s="110"/>
      <c r="F70" s="110">
        <v>220.29750000000001</v>
      </c>
      <c r="G70" s="110"/>
      <c r="H70" s="110"/>
      <c r="I70" s="110">
        <v>1063.54</v>
      </c>
      <c r="J70" s="43"/>
    </row>
    <row r="71" spans="1:12" x14ac:dyDescent="0.25">
      <c r="A71" s="412"/>
      <c r="B71" s="41" t="s">
        <v>293</v>
      </c>
      <c r="C71" s="110">
        <v>1261.69</v>
      </c>
      <c r="D71" s="110">
        <v>535.83000000000004</v>
      </c>
      <c r="E71" s="110"/>
      <c r="F71" s="110">
        <v>535.83000000000004</v>
      </c>
      <c r="G71" s="110"/>
      <c r="H71" s="110"/>
      <c r="I71" s="110"/>
      <c r="J71" s="43"/>
    </row>
    <row r="72" spans="1:12" x14ac:dyDescent="0.25">
      <c r="A72" s="409">
        <v>26</v>
      </c>
      <c r="B72" s="41" t="s">
        <v>294</v>
      </c>
      <c r="C72" s="110"/>
      <c r="D72" s="110">
        <v>840.37</v>
      </c>
      <c r="E72" s="110"/>
      <c r="F72" s="110"/>
      <c r="G72" s="110"/>
      <c r="H72" s="110"/>
      <c r="I72" s="110"/>
      <c r="J72" s="43"/>
    </row>
    <row r="73" spans="1:12" ht="66" customHeight="1" x14ac:dyDescent="0.25">
      <c r="A73" s="410"/>
      <c r="B73" s="42" t="s">
        <v>595</v>
      </c>
      <c r="C73" s="139">
        <v>9953.44</v>
      </c>
      <c r="D73" s="139"/>
      <c r="E73" s="110"/>
      <c r="F73" s="110"/>
      <c r="G73" s="110"/>
      <c r="H73" s="110"/>
      <c r="I73" s="110"/>
      <c r="J73" s="43"/>
    </row>
    <row r="74" spans="1:12" ht="66" customHeight="1" x14ac:dyDescent="0.25">
      <c r="A74" s="410"/>
      <c r="B74" s="42" t="s">
        <v>596</v>
      </c>
      <c r="C74" s="139"/>
      <c r="D74" s="139">
        <v>7465.08</v>
      </c>
      <c r="E74" s="110"/>
      <c r="F74" s="110"/>
      <c r="G74" s="110"/>
      <c r="H74" s="110"/>
      <c r="I74" s="110"/>
      <c r="J74" s="43"/>
    </row>
    <row r="75" spans="1:12" x14ac:dyDescent="0.25">
      <c r="A75" s="410"/>
      <c r="B75" s="42" t="s">
        <v>295</v>
      </c>
      <c r="C75" s="139"/>
      <c r="D75" s="139">
        <v>690.75</v>
      </c>
      <c r="E75" s="110"/>
      <c r="F75" s="110"/>
      <c r="G75" s="110"/>
      <c r="H75" s="110"/>
      <c r="I75" s="110"/>
      <c r="J75" s="43"/>
    </row>
    <row r="76" spans="1:12" ht="69" customHeight="1" x14ac:dyDescent="0.25">
      <c r="A76" s="410"/>
      <c r="B76" s="91" t="s">
        <v>597</v>
      </c>
      <c r="C76" s="139">
        <v>7940.5</v>
      </c>
      <c r="D76" s="139"/>
      <c r="E76" s="110"/>
      <c r="F76" s="110"/>
      <c r="G76" s="110"/>
      <c r="H76" s="110"/>
      <c r="I76" s="110"/>
      <c r="J76" s="43"/>
    </row>
    <row r="77" spans="1:12" ht="69" customHeight="1" x14ac:dyDescent="0.25">
      <c r="A77" s="411"/>
      <c r="B77" s="91" t="s">
        <v>598</v>
      </c>
      <c r="C77" s="209"/>
      <c r="D77" s="139">
        <v>5955.38</v>
      </c>
      <c r="E77" s="110"/>
      <c r="F77" s="110"/>
      <c r="G77" s="110"/>
      <c r="H77" s="110"/>
      <c r="I77" s="110"/>
      <c r="J77" s="43"/>
    </row>
    <row r="78" spans="1:12" ht="26.25" customHeight="1" x14ac:dyDescent="0.25">
      <c r="A78" s="43">
        <v>27</v>
      </c>
      <c r="B78" s="41" t="s">
        <v>296</v>
      </c>
      <c r="C78" s="110"/>
      <c r="D78" s="110"/>
      <c r="E78" s="110">
        <v>1719.85</v>
      </c>
      <c r="F78" s="110"/>
      <c r="G78" s="110"/>
      <c r="H78" s="110"/>
      <c r="I78" s="110"/>
      <c r="J78" s="43"/>
      <c r="L78" s="107"/>
    </row>
    <row r="79" spans="1:12" ht="26.25" customHeight="1" x14ac:dyDescent="0.25">
      <c r="A79" s="75">
        <v>28</v>
      </c>
      <c r="B79" s="41" t="s">
        <v>297</v>
      </c>
      <c r="C79" s="110"/>
      <c r="D79" s="110"/>
      <c r="E79" s="110">
        <v>1314.65</v>
      </c>
      <c r="F79" s="110"/>
      <c r="G79" s="110"/>
      <c r="H79" s="110"/>
      <c r="I79" s="110"/>
      <c r="J79" s="43"/>
      <c r="L79" s="107"/>
    </row>
    <row r="80" spans="1:12" ht="31.5" customHeight="1" x14ac:dyDescent="0.25">
      <c r="A80" s="75">
        <v>29</v>
      </c>
      <c r="B80" s="41" t="s">
        <v>298</v>
      </c>
      <c r="C80" s="110"/>
      <c r="D80" s="110"/>
      <c r="F80" s="110">
        <v>399.74</v>
      </c>
      <c r="G80" s="110"/>
      <c r="H80" s="110"/>
      <c r="I80" s="110"/>
      <c r="J80" s="43"/>
      <c r="L80" s="107"/>
    </row>
    <row r="81" spans="1:10" x14ac:dyDescent="0.25">
      <c r="A81" s="409">
        <v>30</v>
      </c>
      <c r="B81" s="41" t="s">
        <v>299</v>
      </c>
      <c r="C81" s="110"/>
      <c r="D81" s="110"/>
      <c r="E81" s="110"/>
      <c r="F81" s="110"/>
      <c r="G81" s="110"/>
      <c r="H81" s="110"/>
      <c r="I81" s="110"/>
      <c r="J81" s="43"/>
    </row>
    <row r="82" spans="1:10" x14ac:dyDescent="0.25">
      <c r="A82" s="410"/>
      <c r="B82" s="41" t="s">
        <v>300</v>
      </c>
      <c r="C82" s="110"/>
      <c r="D82" s="110"/>
      <c r="E82" s="110"/>
      <c r="F82" s="110"/>
      <c r="G82" s="110"/>
      <c r="H82" s="110"/>
      <c r="I82" s="110"/>
      <c r="J82" s="43">
        <v>832.28</v>
      </c>
    </row>
    <row r="83" spans="1:10" x14ac:dyDescent="0.25">
      <c r="A83" s="411"/>
      <c r="B83" s="41" t="s">
        <v>301</v>
      </c>
      <c r="C83" s="110"/>
      <c r="D83" s="110"/>
      <c r="E83" s="110"/>
      <c r="F83" s="110"/>
      <c r="G83" s="110"/>
      <c r="H83" s="110"/>
      <c r="I83" s="110"/>
      <c r="J83" s="110">
        <v>1520.11</v>
      </c>
    </row>
    <row r="84" spans="1:10" ht="31.5" customHeight="1" x14ac:dyDescent="0.25">
      <c r="A84" s="333" t="s">
        <v>447</v>
      </c>
      <c r="B84" s="333"/>
      <c r="C84" s="333"/>
      <c r="D84" s="333"/>
      <c r="E84" s="333"/>
      <c r="F84" s="333"/>
      <c r="G84" s="333"/>
      <c r="H84" s="333"/>
      <c r="I84" s="333"/>
      <c r="J84" s="333"/>
    </row>
    <row r="85" spans="1:10" ht="25.5" customHeight="1" x14ac:dyDescent="0.25">
      <c r="A85" s="334" t="s">
        <v>302</v>
      </c>
      <c r="B85" s="334"/>
      <c r="C85" s="334"/>
      <c r="D85" s="334"/>
      <c r="E85" s="334"/>
      <c r="F85" s="334"/>
      <c r="G85" s="334"/>
      <c r="H85" s="334"/>
      <c r="I85" s="334"/>
      <c r="J85" s="334"/>
    </row>
    <row r="86" spans="1:10" ht="37.5" customHeight="1" x14ac:dyDescent="0.25">
      <c r="A86" s="335" t="s">
        <v>303</v>
      </c>
      <c r="B86" s="334" t="s">
        <v>304</v>
      </c>
      <c r="C86" s="334"/>
      <c r="D86" s="334"/>
      <c r="E86" s="334"/>
      <c r="F86" s="334"/>
      <c r="G86" s="334"/>
      <c r="H86" s="334"/>
      <c r="I86" s="334"/>
      <c r="J86" s="334"/>
    </row>
    <row r="87" spans="1:10" ht="37.5" customHeight="1" x14ac:dyDescent="0.25">
      <c r="A87" s="335"/>
      <c r="B87" s="334" t="s">
        <v>305</v>
      </c>
      <c r="C87" s="334"/>
      <c r="D87" s="334"/>
      <c r="E87" s="334"/>
      <c r="F87" s="334"/>
      <c r="G87" s="334"/>
      <c r="H87" s="334"/>
      <c r="I87" s="334"/>
      <c r="J87" s="334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84:J84"/>
    <mergeCell ref="A85:J85"/>
    <mergeCell ref="A86:A87"/>
    <mergeCell ref="B86:J86"/>
    <mergeCell ref="B87:J87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9547-32A1-42AF-A187-8698BA60F902}">
  <sheetPr>
    <pageSetUpPr fitToPage="1"/>
  </sheetPr>
  <dimension ref="A1:D93"/>
  <sheetViews>
    <sheetView zoomScaleNormal="100" zoomScaleSheetLayoutView="100" workbookViewId="0">
      <selection activeCell="D1" sqref="D1"/>
    </sheetView>
  </sheetViews>
  <sheetFormatPr defaultRowHeight="15.75" x14ac:dyDescent="0.25"/>
  <cols>
    <col min="1" max="1" width="9.140625" style="217"/>
    <col min="2" max="2" width="68.7109375" style="217" customWidth="1"/>
    <col min="3" max="3" width="19.7109375" style="217" customWidth="1"/>
    <col min="4" max="16384" width="9.140625" style="228"/>
  </cols>
  <sheetData>
    <row r="1" spans="1:4" x14ac:dyDescent="0.25">
      <c r="A1" s="228"/>
      <c r="B1" s="229"/>
    </row>
    <row r="2" spans="1:4" ht="34.5" customHeight="1" x14ac:dyDescent="0.25">
      <c r="A2" s="371" t="s">
        <v>445</v>
      </c>
      <c r="B2" s="371"/>
      <c r="C2" s="371"/>
      <c r="D2" s="230"/>
    </row>
    <row r="3" spans="1:4" x14ac:dyDescent="0.25">
      <c r="A3" s="231"/>
      <c r="B3" s="231" t="s">
        <v>666</v>
      </c>
      <c r="C3" s="232" t="s">
        <v>200</v>
      </c>
      <c r="D3" s="231"/>
    </row>
    <row r="4" spans="1:4" ht="31.5" x14ac:dyDescent="0.25">
      <c r="A4" s="226" t="s">
        <v>0</v>
      </c>
      <c r="B4" s="226" t="s">
        <v>434</v>
      </c>
      <c r="C4" s="233" t="s">
        <v>440</v>
      </c>
    </row>
    <row r="5" spans="1:4" ht="36" customHeight="1" x14ac:dyDescent="0.25">
      <c r="A5" s="450" t="s">
        <v>1</v>
      </c>
      <c r="B5" s="299" t="s">
        <v>672</v>
      </c>
      <c r="C5" s="300">
        <v>1143.0999999999999</v>
      </c>
    </row>
    <row r="6" spans="1:4" x14ac:dyDescent="0.25">
      <c r="A6" s="450"/>
      <c r="B6" s="298" t="s">
        <v>57</v>
      </c>
      <c r="C6" s="300">
        <v>4920.78</v>
      </c>
    </row>
    <row r="7" spans="1:4" x14ac:dyDescent="0.25">
      <c r="A7" s="450"/>
      <c r="B7" s="298" t="s">
        <v>59</v>
      </c>
      <c r="C7" s="300">
        <v>2936.0499999999997</v>
      </c>
    </row>
    <row r="8" spans="1:4" x14ac:dyDescent="0.25">
      <c r="A8" s="450"/>
      <c r="B8" s="298" t="s">
        <v>667</v>
      </c>
      <c r="C8" s="300">
        <v>8244.89</v>
      </c>
    </row>
    <row r="9" spans="1:4" x14ac:dyDescent="0.25">
      <c r="A9" s="450"/>
      <c r="B9" s="298" t="s">
        <v>668</v>
      </c>
      <c r="C9" s="300">
        <v>2722.23</v>
      </c>
    </row>
    <row r="10" spans="1:4" x14ac:dyDescent="0.25">
      <c r="A10" s="450"/>
      <c r="B10" s="298" t="s">
        <v>61</v>
      </c>
      <c r="C10" s="300">
        <v>5941.8899999999994</v>
      </c>
    </row>
    <row r="11" spans="1:4" x14ac:dyDescent="0.25">
      <c r="A11" s="450"/>
      <c r="B11" s="298" t="s">
        <v>62</v>
      </c>
      <c r="C11" s="300">
        <v>7496.0599999999995</v>
      </c>
    </row>
    <row r="12" spans="1:4" x14ac:dyDescent="0.25">
      <c r="A12" s="450"/>
      <c r="B12" s="298" t="s">
        <v>669</v>
      </c>
      <c r="C12" s="300">
        <v>6178.9999999999991</v>
      </c>
    </row>
    <row r="13" spans="1:4" x14ac:dyDescent="0.25">
      <c r="A13" s="450"/>
      <c r="B13" s="298" t="s">
        <v>673</v>
      </c>
      <c r="C13" s="300">
        <v>7258.95</v>
      </c>
    </row>
    <row r="14" spans="1:4" x14ac:dyDescent="0.25">
      <c r="A14" s="450"/>
      <c r="B14" s="298" t="s">
        <v>64</v>
      </c>
      <c r="C14" s="300">
        <v>10040.280000000001</v>
      </c>
      <c r="D14" s="82"/>
    </row>
    <row r="15" spans="1:4" x14ac:dyDescent="0.25">
      <c r="A15" s="450"/>
      <c r="B15" s="298" t="s">
        <v>66</v>
      </c>
      <c r="C15" s="300">
        <v>8843.2100000000009</v>
      </c>
      <c r="D15" s="82"/>
    </row>
    <row r="16" spans="1:4" x14ac:dyDescent="0.25">
      <c r="A16" s="450"/>
      <c r="B16" s="298" t="s">
        <v>67</v>
      </c>
      <c r="C16" s="300">
        <v>9137.85</v>
      </c>
      <c r="D16" s="82"/>
    </row>
    <row r="17" spans="1:4" x14ac:dyDescent="0.25">
      <c r="A17" s="450"/>
      <c r="B17" s="298" t="s">
        <v>68</v>
      </c>
      <c r="C17" s="300">
        <v>7981.8</v>
      </c>
      <c r="D17" s="82"/>
    </row>
    <row r="18" spans="1:4" x14ac:dyDescent="0.25">
      <c r="A18" s="450"/>
      <c r="B18" s="298" t="s">
        <v>69</v>
      </c>
      <c r="C18" s="300">
        <v>8519.4</v>
      </c>
      <c r="D18" s="82"/>
    </row>
    <row r="19" spans="1:4" x14ac:dyDescent="0.25">
      <c r="A19" s="450"/>
      <c r="B19" s="298" t="s">
        <v>670</v>
      </c>
      <c r="C19" s="300">
        <v>8282.2899999999991</v>
      </c>
      <c r="D19" s="82"/>
    </row>
    <row r="20" spans="1:4" x14ac:dyDescent="0.25">
      <c r="A20" s="450"/>
      <c r="B20" s="298" t="s">
        <v>671</v>
      </c>
      <c r="C20" s="300">
        <v>10187.17</v>
      </c>
      <c r="D20" s="82"/>
    </row>
    <row r="21" spans="1:4" x14ac:dyDescent="0.25">
      <c r="A21" s="296"/>
      <c r="B21" s="218"/>
      <c r="C21" s="220"/>
      <c r="D21" s="82"/>
    </row>
    <row r="22" spans="1:4" ht="28.5" x14ac:dyDescent="0.25">
      <c r="A22" s="339" t="s">
        <v>72</v>
      </c>
      <c r="B22" s="299" t="s">
        <v>672</v>
      </c>
      <c r="C22" s="300">
        <v>1143.0999999999999</v>
      </c>
      <c r="D22" s="82"/>
    </row>
    <row r="23" spans="1:4" x14ac:dyDescent="0.25">
      <c r="A23" s="339"/>
      <c r="B23" s="298" t="s">
        <v>57</v>
      </c>
      <c r="C23" s="300">
        <v>4920.78</v>
      </c>
      <c r="D23" s="82"/>
    </row>
    <row r="24" spans="1:4" x14ac:dyDescent="0.25">
      <c r="A24" s="339"/>
      <c r="B24" s="298" t="s">
        <v>59</v>
      </c>
      <c r="C24" s="300">
        <v>2936.0499999999997</v>
      </c>
      <c r="D24" s="82"/>
    </row>
    <row r="25" spans="1:4" x14ac:dyDescent="0.25">
      <c r="A25" s="339"/>
      <c r="B25" s="298" t="s">
        <v>667</v>
      </c>
      <c r="C25" s="300">
        <v>8244.89</v>
      </c>
      <c r="D25" s="82"/>
    </row>
    <row r="26" spans="1:4" x14ac:dyDescent="0.25">
      <c r="A26" s="339"/>
      <c r="B26" s="298" t="s">
        <v>668</v>
      </c>
      <c r="C26" s="300">
        <v>2722.23</v>
      </c>
      <c r="D26" s="82"/>
    </row>
    <row r="27" spans="1:4" x14ac:dyDescent="0.25">
      <c r="A27" s="339"/>
      <c r="B27" s="298" t="s">
        <v>61</v>
      </c>
      <c r="C27" s="300">
        <v>5941.8899999999994</v>
      </c>
      <c r="D27" s="82"/>
    </row>
    <row r="28" spans="1:4" x14ac:dyDescent="0.25">
      <c r="A28" s="339"/>
      <c r="B28" s="298" t="s">
        <v>62</v>
      </c>
      <c r="C28" s="300">
        <v>7496.0599999999995</v>
      </c>
      <c r="D28" s="82"/>
    </row>
    <row r="29" spans="1:4" x14ac:dyDescent="0.25">
      <c r="A29" s="339"/>
      <c r="B29" s="298" t="s">
        <v>669</v>
      </c>
      <c r="C29" s="300">
        <v>6178.9999999999991</v>
      </c>
      <c r="D29" s="82"/>
    </row>
    <row r="30" spans="1:4" x14ac:dyDescent="0.25">
      <c r="A30" s="339"/>
      <c r="B30" s="298" t="s">
        <v>673</v>
      </c>
      <c r="C30" s="300">
        <v>7258.95</v>
      </c>
      <c r="D30" s="82"/>
    </row>
    <row r="31" spans="1:4" x14ac:dyDescent="0.25">
      <c r="A31" s="339"/>
      <c r="B31" s="298" t="s">
        <v>64</v>
      </c>
      <c r="C31" s="300">
        <v>10631.319999999998</v>
      </c>
      <c r="D31" s="82"/>
    </row>
    <row r="32" spans="1:4" x14ac:dyDescent="0.25">
      <c r="A32" s="339"/>
      <c r="B32" s="298" t="s">
        <v>66</v>
      </c>
      <c r="C32" s="300">
        <v>8843.2100000000009</v>
      </c>
      <c r="D32" s="82"/>
    </row>
    <row r="33" spans="1:4" x14ac:dyDescent="0.25">
      <c r="A33" s="339"/>
      <c r="B33" s="298" t="s">
        <v>67</v>
      </c>
      <c r="C33" s="300">
        <v>9728.8899999999976</v>
      </c>
      <c r="D33" s="82"/>
    </row>
    <row r="34" spans="1:4" x14ac:dyDescent="0.25">
      <c r="A34" s="339"/>
      <c r="B34" s="298" t="s">
        <v>68</v>
      </c>
      <c r="C34" s="300">
        <v>8140.7199999999984</v>
      </c>
      <c r="D34" s="82"/>
    </row>
    <row r="35" spans="1:4" x14ac:dyDescent="0.25">
      <c r="A35" s="339"/>
      <c r="B35" s="298" t="s">
        <v>69</v>
      </c>
      <c r="C35" s="300">
        <v>8678.3199999999979</v>
      </c>
      <c r="D35" s="82"/>
    </row>
    <row r="36" spans="1:4" x14ac:dyDescent="0.25">
      <c r="A36" s="339"/>
      <c r="B36" s="298" t="s">
        <v>670</v>
      </c>
      <c r="C36" s="300">
        <v>8441.2099999999991</v>
      </c>
      <c r="D36" s="82"/>
    </row>
    <row r="37" spans="1:4" x14ac:dyDescent="0.25">
      <c r="A37" s="339"/>
      <c r="B37" s="298" t="s">
        <v>671</v>
      </c>
      <c r="C37" s="300">
        <v>10778.209999999997</v>
      </c>
    </row>
    <row r="38" spans="1:4" x14ac:dyDescent="0.25">
      <c r="A38" s="120"/>
      <c r="B38" s="297"/>
      <c r="C38" s="301"/>
    </row>
    <row r="39" spans="1:4" x14ac:dyDescent="0.25">
      <c r="A39" s="120"/>
      <c r="B39" s="297"/>
      <c r="C39" s="301"/>
    </row>
    <row r="40" spans="1:4" x14ac:dyDescent="0.25">
      <c r="A40" s="451" t="s">
        <v>435</v>
      </c>
      <c r="B40" s="451"/>
      <c r="C40" s="451"/>
    </row>
    <row r="41" spans="1:4" x14ac:dyDescent="0.25">
      <c r="A41" s="451"/>
      <c r="B41" s="451"/>
      <c r="C41" s="451"/>
    </row>
    <row r="42" spans="1:4" ht="12.75" customHeight="1" x14ac:dyDescent="0.25">
      <c r="A42" s="451"/>
      <c r="B42" s="451"/>
      <c r="C42" s="451"/>
    </row>
    <row r="43" spans="1:4" x14ac:dyDescent="0.25">
      <c r="A43" s="222"/>
      <c r="B43" s="227" t="s">
        <v>619</v>
      </c>
      <c r="C43" s="234"/>
    </row>
    <row r="44" spans="1:4" ht="31.5" x14ac:dyDescent="0.25">
      <c r="A44" s="226" t="s">
        <v>0</v>
      </c>
      <c r="B44" s="226" t="s">
        <v>433</v>
      </c>
      <c r="C44" s="233" t="s">
        <v>440</v>
      </c>
    </row>
    <row r="45" spans="1:4" ht="15.75" customHeight="1" x14ac:dyDescent="0.25">
      <c r="A45" s="336" t="s">
        <v>1</v>
      </c>
      <c r="B45" s="5" t="s">
        <v>2</v>
      </c>
      <c r="C45" s="150">
        <v>2868.13</v>
      </c>
    </row>
    <row r="46" spans="1:4" x14ac:dyDescent="0.25">
      <c r="A46" s="337"/>
      <c r="B46" s="5" t="s">
        <v>3</v>
      </c>
      <c r="C46" s="150">
        <v>2567.64</v>
      </c>
    </row>
    <row r="47" spans="1:4" x14ac:dyDescent="0.25">
      <c r="A47" s="337"/>
      <c r="B47" s="5">
        <v>36</v>
      </c>
      <c r="C47" s="150">
        <v>3031.9</v>
      </c>
    </row>
    <row r="48" spans="1:4" x14ac:dyDescent="0.25">
      <c r="A48" s="337"/>
      <c r="B48" s="5">
        <v>39</v>
      </c>
      <c r="C48" s="150">
        <v>2731.41</v>
      </c>
    </row>
    <row r="49" spans="1:4" x14ac:dyDescent="0.25">
      <c r="A49" s="337"/>
      <c r="B49" s="6" t="s">
        <v>4</v>
      </c>
      <c r="C49" s="150">
        <v>2664.69</v>
      </c>
    </row>
    <row r="50" spans="1:4" x14ac:dyDescent="0.25">
      <c r="A50" s="337"/>
      <c r="B50" s="6" t="s">
        <v>5</v>
      </c>
      <c r="C50" s="150">
        <v>1889.5</v>
      </c>
    </row>
    <row r="51" spans="1:4" x14ac:dyDescent="0.25">
      <c r="A51" s="337"/>
      <c r="B51" s="6" t="s">
        <v>6</v>
      </c>
      <c r="C51" s="150">
        <v>3613.51</v>
      </c>
    </row>
    <row r="52" spans="1:4" x14ac:dyDescent="0.25">
      <c r="A52" s="337"/>
      <c r="B52" s="6">
        <v>45</v>
      </c>
      <c r="C52" s="150">
        <v>4304.1400000000003</v>
      </c>
    </row>
    <row r="53" spans="1:4" x14ac:dyDescent="0.25">
      <c r="A53" s="337"/>
      <c r="B53" s="6">
        <v>55</v>
      </c>
      <c r="C53" s="150">
        <v>2278.79</v>
      </c>
      <c r="D53" s="217"/>
    </row>
    <row r="54" spans="1:4" x14ac:dyDescent="0.25">
      <c r="A54" s="337"/>
      <c r="B54" s="6">
        <v>50.64</v>
      </c>
      <c r="C54" s="150">
        <v>2925.75</v>
      </c>
      <c r="D54" s="217"/>
    </row>
    <row r="55" spans="1:4" x14ac:dyDescent="0.25">
      <c r="A55" s="337"/>
      <c r="B55" s="6" t="s">
        <v>7</v>
      </c>
      <c r="C55" s="150">
        <v>2838.32</v>
      </c>
      <c r="D55" s="217"/>
    </row>
    <row r="56" spans="1:4" x14ac:dyDescent="0.25">
      <c r="A56" s="337"/>
      <c r="B56" s="6">
        <v>60</v>
      </c>
      <c r="C56" s="150">
        <v>3874.57</v>
      </c>
      <c r="D56" s="217"/>
    </row>
    <row r="57" spans="1:4" x14ac:dyDescent="0.25">
      <c r="A57" s="337"/>
      <c r="B57" s="6">
        <v>65</v>
      </c>
      <c r="C57" s="150">
        <v>3441.25</v>
      </c>
      <c r="D57" s="217"/>
    </row>
    <row r="58" spans="1:4" x14ac:dyDescent="0.25">
      <c r="A58" s="337"/>
      <c r="B58" s="6">
        <v>71</v>
      </c>
      <c r="C58" s="150">
        <v>3313.02</v>
      </c>
      <c r="D58" s="217"/>
    </row>
    <row r="59" spans="1:4" x14ac:dyDescent="0.25">
      <c r="A59" s="337"/>
      <c r="B59" s="6">
        <v>75</v>
      </c>
      <c r="C59" s="150">
        <v>2492.4299999999998</v>
      </c>
      <c r="D59" s="217"/>
    </row>
    <row r="60" spans="1:4" x14ac:dyDescent="0.25">
      <c r="A60" s="337"/>
      <c r="B60" s="6">
        <v>85</v>
      </c>
      <c r="C60" s="150">
        <v>2017.73</v>
      </c>
      <c r="D60" s="217"/>
    </row>
    <row r="61" spans="1:4" x14ac:dyDescent="0.25">
      <c r="A61" s="337"/>
      <c r="B61" s="6">
        <v>95</v>
      </c>
      <c r="C61" s="150">
        <v>2966.55</v>
      </c>
      <c r="D61" s="217"/>
    </row>
    <row r="62" spans="1:4" x14ac:dyDescent="0.25">
      <c r="A62" s="337"/>
      <c r="B62" s="6" t="s">
        <v>8</v>
      </c>
      <c r="C62" s="150">
        <v>2364.1999999999998</v>
      </c>
      <c r="D62" s="217"/>
    </row>
    <row r="63" spans="1:4" x14ac:dyDescent="0.25">
      <c r="A63" s="337"/>
      <c r="B63" s="6" t="s">
        <v>9</v>
      </c>
      <c r="C63" s="150">
        <v>2189.9899999999998</v>
      </c>
      <c r="D63" s="217"/>
    </row>
    <row r="64" spans="1:4" x14ac:dyDescent="0.25">
      <c r="A64" s="337"/>
      <c r="B64" s="25" t="s">
        <v>10</v>
      </c>
      <c r="C64" s="151">
        <v>3138.81</v>
      </c>
      <c r="D64" s="217"/>
    </row>
    <row r="65" spans="1:4" x14ac:dyDescent="0.25">
      <c r="A65" s="5"/>
      <c r="B65" s="6"/>
      <c r="C65" s="150"/>
      <c r="D65" s="217"/>
    </row>
    <row r="66" spans="1:4" x14ac:dyDescent="0.25">
      <c r="A66" s="337" t="s">
        <v>11</v>
      </c>
      <c r="B66" s="45" t="s">
        <v>2</v>
      </c>
      <c r="C66" s="152">
        <v>3742.4</v>
      </c>
      <c r="D66" s="217"/>
    </row>
    <row r="67" spans="1:4" x14ac:dyDescent="0.25">
      <c r="A67" s="337"/>
      <c r="B67" s="6" t="s">
        <v>3</v>
      </c>
      <c r="C67" s="150">
        <v>3441.91</v>
      </c>
      <c r="D67" s="217"/>
    </row>
    <row r="68" spans="1:4" x14ac:dyDescent="0.25">
      <c r="A68" s="337"/>
      <c r="B68" s="6">
        <v>36</v>
      </c>
      <c r="C68" s="150">
        <v>3906.17</v>
      </c>
      <c r="D68" s="217"/>
    </row>
    <row r="69" spans="1:4" x14ac:dyDescent="0.25">
      <c r="A69" s="337"/>
      <c r="B69" s="6">
        <v>39</v>
      </c>
      <c r="C69" s="150">
        <v>3605.68</v>
      </c>
      <c r="D69" s="217"/>
    </row>
    <row r="70" spans="1:4" x14ac:dyDescent="0.25">
      <c r="A70" s="337"/>
      <c r="B70" s="6" t="s">
        <v>12</v>
      </c>
      <c r="C70" s="150">
        <v>4254.46</v>
      </c>
      <c r="D70" s="217"/>
    </row>
    <row r="71" spans="1:4" x14ac:dyDescent="0.25">
      <c r="A71" s="337"/>
      <c r="B71" s="6" t="s">
        <v>5</v>
      </c>
      <c r="C71" s="150">
        <v>2791.78</v>
      </c>
      <c r="D71" s="217"/>
    </row>
    <row r="72" spans="1:4" x14ac:dyDescent="0.25">
      <c r="A72" s="337"/>
      <c r="B72" s="6">
        <v>55.85</v>
      </c>
      <c r="C72" s="150">
        <v>2920.01</v>
      </c>
      <c r="D72" s="217"/>
    </row>
    <row r="73" spans="1:4" x14ac:dyDescent="0.25">
      <c r="A73" s="337"/>
      <c r="B73" s="6" t="s">
        <v>13</v>
      </c>
      <c r="C73" s="150">
        <v>5677.81</v>
      </c>
      <c r="D73" s="217"/>
    </row>
    <row r="74" spans="1:4" x14ac:dyDescent="0.25">
      <c r="A74" s="337"/>
      <c r="B74" s="6">
        <v>45</v>
      </c>
      <c r="C74" s="150">
        <v>5419.89</v>
      </c>
      <c r="D74" s="217"/>
    </row>
    <row r="75" spans="1:4" x14ac:dyDescent="0.25">
      <c r="A75" s="337"/>
      <c r="B75" s="6" t="s">
        <v>14</v>
      </c>
      <c r="C75" s="150">
        <v>4215.13</v>
      </c>
      <c r="D75" s="217"/>
    </row>
    <row r="76" spans="1:4" x14ac:dyDescent="0.25">
      <c r="A76" s="337"/>
      <c r="B76" s="6">
        <v>65</v>
      </c>
      <c r="C76" s="150">
        <v>4343.53</v>
      </c>
      <c r="D76" s="217"/>
    </row>
    <row r="77" spans="1:4" x14ac:dyDescent="0.25">
      <c r="A77" s="337"/>
      <c r="B77" s="6">
        <v>71</v>
      </c>
      <c r="C77" s="150">
        <v>4215.3</v>
      </c>
      <c r="D77" s="217"/>
    </row>
    <row r="78" spans="1:4" x14ac:dyDescent="0.25">
      <c r="A78" s="337"/>
      <c r="B78" s="6" t="s">
        <v>15</v>
      </c>
      <c r="C78" s="150">
        <v>4254.46</v>
      </c>
      <c r="D78" s="217"/>
    </row>
    <row r="79" spans="1:4" x14ac:dyDescent="0.25">
      <c r="A79" s="337"/>
      <c r="B79" s="6" t="s">
        <v>8</v>
      </c>
      <c r="C79" s="150">
        <v>3266.48</v>
      </c>
      <c r="D79" s="217"/>
    </row>
    <row r="80" spans="1:4" x14ac:dyDescent="0.25">
      <c r="A80" s="337"/>
      <c r="B80" s="6">
        <v>68.739999999999995</v>
      </c>
      <c r="C80" s="150">
        <v>5203.28</v>
      </c>
      <c r="D80" s="217"/>
    </row>
    <row r="81" spans="1:4" x14ac:dyDescent="0.25">
      <c r="A81" s="337"/>
      <c r="B81" s="6">
        <v>75</v>
      </c>
      <c r="C81" s="150">
        <v>3394.71</v>
      </c>
      <c r="D81" s="217"/>
    </row>
    <row r="82" spans="1:4" x14ac:dyDescent="0.25">
      <c r="A82" s="337"/>
      <c r="B82" s="6" t="s">
        <v>9</v>
      </c>
      <c r="C82" s="150">
        <v>3092.27</v>
      </c>
      <c r="D82" s="217"/>
    </row>
    <row r="83" spans="1:4" x14ac:dyDescent="0.25">
      <c r="A83" s="337"/>
      <c r="B83" s="6" t="s">
        <v>16</v>
      </c>
      <c r="C83" s="150">
        <v>3740.6</v>
      </c>
      <c r="D83" s="217"/>
    </row>
    <row r="84" spans="1:4" x14ac:dyDescent="0.25">
      <c r="A84" s="337"/>
      <c r="B84" s="6">
        <v>95</v>
      </c>
      <c r="C84" s="150">
        <v>3868.83</v>
      </c>
      <c r="D84" s="217"/>
    </row>
    <row r="85" spans="1:4" x14ac:dyDescent="0.25">
      <c r="A85" s="338"/>
      <c r="B85" s="6" t="s">
        <v>10</v>
      </c>
      <c r="C85" s="150">
        <v>4041.09</v>
      </c>
      <c r="D85" s="217"/>
    </row>
    <row r="86" spans="1:4" x14ac:dyDescent="0.25">
      <c r="D86" s="217"/>
    </row>
    <row r="87" spans="1:4" ht="48" customHeight="1" x14ac:dyDescent="0.25">
      <c r="A87" s="235" t="s">
        <v>303</v>
      </c>
      <c r="B87" s="452" t="s">
        <v>436</v>
      </c>
      <c r="C87" s="452"/>
      <c r="D87" s="217"/>
    </row>
    <row r="88" spans="1:4" ht="95.25" customHeight="1" x14ac:dyDescent="0.25">
      <c r="A88" s="120" t="s">
        <v>437</v>
      </c>
      <c r="B88" s="436" t="s">
        <v>438</v>
      </c>
      <c r="C88" s="436"/>
      <c r="D88" s="217"/>
    </row>
    <row r="89" spans="1:4" x14ac:dyDescent="0.25">
      <c r="C89" s="236"/>
      <c r="D89" s="217"/>
    </row>
    <row r="90" spans="1:4" x14ac:dyDescent="0.25">
      <c r="D90" s="217"/>
    </row>
    <row r="91" spans="1:4" x14ac:dyDescent="0.25">
      <c r="D91" s="217"/>
    </row>
    <row r="92" spans="1:4" x14ac:dyDescent="0.25">
      <c r="D92" s="217"/>
    </row>
    <row r="93" spans="1:4" x14ac:dyDescent="0.25">
      <c r="D93" s="217"/>
    </row>
  </sheetData>
  <mergeCells count="8">
    <mergeCell ref="B88:C88"/>
    <mergeCell ref="A5:A20"/>
    <mergeCell ref="A22:A37"/>
    <mergeCell ref="A2:C2"/>
    <mergeCell ref="A40:C42"/>
    <mergeCell ref="A45:A64"/>
    <mergeCell ref="A66:A85"/>
    <mergeCell ref="B87:C8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zoomScaleNormal="100" zoomScaleSheetLayoutView="100" workbookViewId="0">
      <selection activeCell="F28" sqref="F28"/>
    </sheetView>
  </sheetViews>
  <sheetFormatPr defaultRowHeight="15.75" x14ac:dyDescent="0.25"/>
  <cols>
    <col min="1" max="1" width="9.140625" style="217"/>
    <col min="2" max="2" width="68.7109375" style="217" customWidth="1"/>
    <col min="3" max="3" width="19.7109375" style="217" customWidth="1"/>
    <col min="4" max="16384" width="9.140625" style="228"/>
  </cols>
  <sheetData>
    <row r="1" spans="1:4" x14ac:dyDescent="0.25">
      <c r="A1" s="228"/>
      <c r="B1" s="229"/>
    </row>
    <row r="2" spans="1:4" ht="34.5" customHeight="1" x14ac:dyDescent="0.25">
      <c r="A2" s="371" t="s">
        <v>445</v>
      </c>
      <c r="B2" s="371"/>
      <c r="C2" s="371"/>
      <c r="D2" s="230"/>
    </row>
    <row r="3" spans="1:4" x14ac:dyDescent="0.25">
      <c r="A3" s="231"/>
      <c r="B3" s="231" t="s">
        <v>619</v>
      </c>
      <c r="C3" s="232" t="s">
        <v>200</v>
      </c>
      <c r="D3" s="231"/>
    </row>
    <row r="4" spans="1:4" ht="31.5" x14ac:dyDescent="0.25">
      <c r="A4" s="226" t="s">
        <v>0</v>
      </c>
      <c r="B4" s="226" t="s">
        <v>434</v>
      </c>
      <c r="C4" s="233" t="s">
        <v>440</v>
      </c>
    </row>
    <row r="5" spans="1:4" ht="15.75" customHeight="1" x14ac:dyDescent="0.25">
      <c r="A5" s="454" t="s">
        <v>1</v>
      </c>
      <c r="B5" s="16" t="s">
        <v>193</v>
      </c>
      <c r="C5" s="19">
        <v>6791.77</v>
      </c>
    </row>
    <row r="6" spans="1:4" x14ac:dyDescent="0.25">
      <c r="A6" s="455"/>
      <c r="B6" s="17" t="s">
        <v>194</v>
      </c>
      <c r="C6" s="19">
        <v>8108.83</v>
      </c>
    </row>
    <row r="7" spans="1:4" x14ac:dyDescent="0.25">
      <c r="A7" s="455"/>
      <c r="B7" s="17" t="s">
        <v>195</v>
      </c>
      <c r="C7" s="19">
        <v>9027.86</v>
      </c>
    </row>
    <row r="8" spans="1:4" x14ac:dyDescent="0.25">
      <c r="A8" s="456"/>
      <c r="B8" s="18" t="s">
        <v>196</v>
      </c>
      <c r="C8" s="19">
        <v>9328.35</v>
      </c>
    </row>
    <row r="9" spans="1:4" x14ac:dyDescent="0.25">
      <c r="A9" s="211"/>
      <c r="B9" s="100"/>
      <c r="C9" s="20"/>
    </row>
    <row r="10" spans="1:4" x14ac:dyDescent="0.25">
      <c r="A10" s="454" t="s">
        <v>72</v>
      </c>
      <c r="B10" s="16" t="s">
        <v>193</v>
      </c>
      <c r="C10" s="19">
        <v>7044.68</v>
      </c>
    </row>
    <row r="11" spans="1:4" x14ac:dyDescent="0.25">
      <c r="A11" s="455"/>
      <c r="B11" s="17" t="s">
        <v>194</v>
      </c>
      <c r="C11" s="19">
        <v>8361.74</v>
      </c>
    </row>
    <row r="12" spans="1:4" x14ac:dyDescent="0.25">
      <c r="A12" s="455"/>
      <c r="B12" s="17" t="s">
        <v>195</v>
      </c>
      <c r="C12" s="19">
        <v>9712.89</v>
      </c>
    </row>
    <row r="13" spans="1:4" x14ac:dyDescent="0.25">
      <c r="A13" s="456"/>
      <c r="B13" s="18" t="s">
        <v>196</v>
      </c>
      <c r="C13" s="19">
        <v>10013.379999999999</v>
      </c>
    </row>
    <row r="14" spans="1:4" x14ac:dyDescent="0.25">
      <c r="A14" s="228"/>
      <c r="B14" s="229"/>
      <c r="D14" s="82"/>
    </row>
    <row r="15" spans="1:4" x14ac:dyDescent="0.25">
      <c r="A15" s="228"/>
      <c r="B15" s="453"/>
      <c r="C15" s="453"/>
    </row>
    <row r="16" spans="1:4" x14ac:dyDescent="0.25">
      <c r="A16" s="451" t="s">
        <v>435</v>
      </c>
      <c r="B16" s="451"/>
      <c r="C16" s="451"/>
    </row>
    <row r="17" spans="1:4" x14ac:dyDescent="0.25">
      <c r="A17" s="451"/>
      <c r="B17" s="451"/>
      <c r="C17" s="451"/>
    </row>
    <row r="18" spans="1:4" ht="12.75" customHeight="1" x14ac:dyDescent="0.25">
      <c r="A18" s="451"/>
      <c r="B18" s="451"/>
      <c r="C18" s="451"/>
    </row>
    <row r="19" spans="1:4" x14ac:dyDescent="0.25">
      <c r="A19" s="222"/>
      <c r="B19" s="227" t="s">
        <v>619</v>
      </c>
      <c r="C19" s="234"/>
    </row>
    <row r="20" spans="1:4" ht="31.5" x14ac:dyDescent="0.25">
      <c r="A20" s="226" t="s">
        <v>0</v>
      </c>
      <c r="B20" s="226" t="s">
        <v>433</v>
      </c>
      <c r="C20" s="233" t="s">
        <v>440</v>
      </c>
    </row>
    <row r="21" spans="1:4" ht="15.75" customHeight="1" x14ac:dyDescent="0.25">
      <c r="A21" s="336" t="s">
        <v>1</v>
      </c>
      <c r="B21" s="5" t="s">
        <v>2</v>
      </c>
      <c r="C21" s="150">
        <v>2868.13</v>
      </c>
    </row>
    <row r="22" spans="1:4" x14ac:dyDescent="0.25">
      <c r="A22" s="337"/>
      <c r="B22" s="5" t="s">
        <v>3</v>
      </c>
      <c r="C22" s="150">
        <v>2567.64</v>
      </c>
    </row>
    <row r="23" spans="1:4" x14ac:dyDescent="0.25">
      <c r="A23" s="337"/>
      <c r="B23" s="5">
        <v>36</v>
      </c>
      <c r="C23" s="150">
        <v>3031.9</v>
      </c>
    </row>
    <row r="24" spans="1:4" x14ac:dyDescent="0.25">
      <c r="A24" s="337"/>
      <c r="B24" s="5">
        <v>39</v>
      </c>
      <c r="C24" s="150">
        <v>2731.41</v>
      </c>
    </row>
    <row r="25" spans="1:4" x14ac:dyDescent="0.25">
      <c r="A25" s="337"/>
      <c r="B25" s="6" t="s">
        <v>4</v>
      </c>
      <c r="C25" s="150">
        <v>2664.69</v>
      </c>
    </row>
    <row r="26" spans="1:4" x14ac:dyDescent="0.25">
      <c r="A26" s="337"/>
      <c r="B26" s="6" t="s">
        <v>5</v>
      </c>
      <c r="C26" s="150">
        <v>1889.5</v>
      </c>
    </row>
    <row r="27" spans="1:4" x14ac:dyDescent="0.25">
      <c r="A27" s="337"/>
      <c r="B27" s="6" t="s">
        <v>6</v>
      </c>
      <c r="C27" s="150">
        <v>3613.51</v>
      </c>
    </row>
    <row r="28" spans="1:4" x14ac:dyDescent="0.25">
      <c r="A28" s="337"/>
      <c r="B28" s="6">
        <v>45</v>
      </c>
      <c r="C28" s="150">
        <v>4304.1400000000003</v>
      </c>
    </row>
    <row r="29" spans="1:4" x14ac:dyDescent="0.25">
      <c r="A29" s="337"/>
      <c r="B29" s="6">
        <v>55</v>
      </c>
      <c r="C29" s="150">
        <v>2278.79</v>
      </c>
      <c r="D29" s="217"/>
    </row>
    <row r="30" spans="1:4" x14ac:dyDescent="0.25">
      <c r="A30" s="337"/>
      <c r="B30" s="6">
        <v>50.64</v>
      </c>
      <c r="C30" s="150">
        <v>2925.75</v>
      </c>
      <c r="D30" s="217"/>
    </row>
    <row r="31" spans="1:4" x14ac:dyDescent="0.25">
      <c r="A31" s="337"/>
      <c r="B31" s="6" t="s">
        <v>7</v>
      </c>
      <c r="C31" s="150">
        <v>2838.32</v>
      </c>
      <c r="D31" s="217"/>
    </row>
    <row r="32" spans="1:4" x14ac:dyDescent="0.25">
      <c r="A32" s="337"/>
      <c r="B32" s="6">
        <v>60</v>
      </c>
      <c r="C32" s="150">
        <v>3874.57</v>
      </c>
      <c r="D32" s="217"/>
    </row>
    <row r="33" spans="1:4" x14ac:dyDescent="0.25">
      <c r="A33" s="337"/>
      <c r="B33" s="6">
        <v>65</v>
      </c>
      <c r="C33" s="150">
        <v>3441.25</v>
      </c>
      <c r="D33" s="217"/>
    </row>
    <row r="34" spans="1:4" x14ac:dyDescent="0.25">
      <c r="A34" s="337"/>
      <c r="B34" s="6">
        <v>71</v>
      </c>
      <c r="C34" s="150">
        <v>3313.02</v>
      </c>
      <c r="D34" s="217"/>
    </row>
    <row r="35" spans="1:4" x14ac:dyDescent="0.25">
      <c r="A35" s="337"/>
      <c r="B35" s="6">
        <v>75</v>
      </c>
      <c r="C35" s="150">
        <v>2492.4299999999998</v>
      </c>
      <c r="D35" s="217"/>
    </row>
    <row r="36" spans="1:4" x14ac:dyDescent="0.25">
      <c r="A36" s="337"/>
      <c r="B36" s="6">
        <v>85</v>
      </c>
      <c r="C36" s="150">
        <v>2017.73</v>
      </c>
      <c r="D36" s="217"/>
    </row>
    <row r="37" spans="1:4" x14ac:dyDescent="0.25">
      <c r="A37" s="337"/>
      <c r="B37" s="6">
        <v>95</v>
      </c>
      <c r="C37" s="150">
        <v>2966.55</v>
      </c>
      <c r="D37" s="217"/>
    </row>
    <row r="38" spans="1:4" x14ac:dyDescent="0.25">
      <c r="A38" s="337"/>
      <c r="B38" s="6" t="s">
        <v>8</v>
      </c>
      <c r="C38" s="150">
        <v>2364.1999999999998</v>
      </c>
      <c r="D38" s="217"/>
    </row>
    <row r="39" spans="1:4" x14ac:dyDescent="0.25">
      <c r="A39" s="337"/>
      <c r="B39" s="6" t="s">
        <v>9</v>
      </c>
      <c r="C39" s="150">
        <v>2189.9899999999998</v>
      </c>
      <c r="D39" s="217"/>
    </row>
    <row r="40" spans="1:4" x14ac:dyDescent="0.25">
      <c r="A40" s="337"/>
      <c r="B40" s="25" t="s">
        <v>10</v>
      </c>
      <c r="C40" s="151">
        <v>3138.81</v>
      </c>
      <c r="D40" s="217"/>
    </row>
    <row r="41" spans="1:4" x14ac:dyDescent="0.25">
      <c r="A41" s="5"/>
      <c r="B41" s="6"/>
      <c r="C41" s="150"/>
      <c r="D41" s="217"/>
    </row>
    <row r="42" spans="1:4" x14ac:dyDescent="0.25">
      <c r="A42" s="337" t="s">
        <v>11</v>
      </c>
      <c r="B42" s="45" t="s">
        <v>2</v>
      </c>
      <c r="C42" s="152">
        <v>3742.4</v>
      </c>
      <c r="D42" s="217"/>
    </row>
    <row r="43" spans="1:4" x14ac:dyDescent="0.25">
      <c r="A43" s="337"/>
      <c r="B43" s="6" t="s">
        <v>3</v>
      </c>
      <c r="C43" s="150">
        <v>3441.91</v>
      </c>
      <c r="D43" s="217"/>
    </row>
    <row r="44" spans="1:4" x14ac:dyDescent="0.25">
      <c r="A44" s="337"/>
      <c r="B44" s="6">
        <v>36</v>
      </c>
      <c r="C44" s="150">
        <v>3906.17</v>
      </c>
      <c r="D44" s="217"/>
    </row>
    <row r="45" spans="1:4" x14ac:dyDescent="0.25">
      <c r="A45" s="337"/>
      <c r="B45" s="6">
        <v>39</v>
      </c>
      <c r="C45" s="150">
        <v>3605.68</v>
      </c>
      <c r="D45" s="217"/>
    </row>
    <row r="46" spans="1:4" x14ac:dyDescent="0.25">
      <c r="A46" s="337"/>
      <c r="B46" s="6" t="s">
        <v>12</v>
      </c>
      <c r="C46" s="150">
        <v>4254.46</v>
      </c>
      <c r="D46" s="217"/>
    </row>
    <row r="47" spans="1:4" x14ac:dyDescent="0.25">
      <c r="A47" s="337"/>
      <c r="B47" s="6" t="s">
        <v>5</v>
      </c>
      <c r="C47" s="150">
        <v>2791.78</v>
      </c>
      <c r="D47" s="217"/>
    </row>
    <row r="48" spans="1:4" x14ac:dyDescent="0.25">
      <c r="A48" s="337"/>
      <c r="B48" s="6">
        <v>55.85</v>
      </c>
      <c r="C48" s="150">
        <v>2920.01</v>
      </c>
      <c r="D48" s="217"/>
    </row>
    <row r="49" spans="1:4" x14ac:dyDescent="0.25">
      <c r="A49" s="337"/>
      <c r="B49" s="6" t="s">
        <v>13</v>
      </c>
      <c r="C49" s="150">
        <v>5677.81</v>
      </c>
      <c r="D49" s="217"/>
    </row>
    <row r="50" spans="1:4" x14ac:dyDescent="0.25">
      <c r="A50" s="337"/>
      <c r="B50" s="6">
        <v>45</v>
      </c>
      <c r="C50" s="150">
        <v>5419.89</v>
      </c>
      <c r="D50" s="217"/>
    </row>
    <row r="51" spans="1:4" x14ac:dyDescent="0.25">
      <c r="A51" s="337"/>
      <c r="B51" s="6" t="s">
        <v>14</v>
      </c>
      <c r="C51" s="150">
        <v>4215.13</v>
      </c>
      <c r="D51" s="217"/>
    </row>
    <row r="52" spans="1:4" x14ac:dyDescent="0.25">
      <c r="A52" s="337"/>
      <c r="B52" s="6">
        <v>65</v>
      </c>
      <c r="C52" s="150">
        <v>4343.53</v>
      </c>
      <c r="D52" s="217"/>
    </row>
    <row r="53" spans="1:4" x14ac:dyDescent="0.25">
      <c r="A53" s="337"/>
      <c r="B53" s="6">
        <v>71</v>
      </c>
      <c r="C53" s="150">
        <v>4215.3</v>
      </c>
      <c r="D53" s="217"/>
    </row>
    <row r="54" spans="1:4" x14ac:dyDescent="0.25">
      <c r="A54" s="337"/>
      <c r="B54" s="6" t="s">
        <v>15</v>
      </c>
      <c r="C54" s="150">
        <v>4254.46</v>
      </c>
      <c r="D54" s="217"/>
    </row>
    <row r="55" spans="1:4" x14ac:dyDescent="0.25">
      <c r="A55" s="337"/>
      <c r="B55" s="6" t="s">
        <v>8</v>
      </c>
      <c r="C55" s="150">
        <v>3266.48</v>
      </c>
      <c r="D55" s="217"/>
    </row>
    <row r="56" spans="1:4" x14ac:dyDescent="0.25">
      <c r="A56" s="337"/>
      <c r="B56" s="6">
        <v>68.739999999999995</v>
      </c>
      <c r="C56" s="150">
        <v>5203.28</v>
      </c>
      <c r="D56" s="217"/>
    </row>
    <row r="57" spans="1:4" x14ac:dyDescent="0.25">
      <c r="A57" s="337"/>
      <c r="B57" s="6">
        <v>75</v>
      </c>
      <c r="C57" s="150">
        <v>3394.71</v>
      </c>
      <c r="D57" s="217"/>
    </row>
    <row r="58" spans="1:4" x14ac:dyDescent="0.25">
      <c r="A58" s="337"/>
      <c r="B58" s="6" t="s">
        <v>9</v>
      </c>
      <c r="C58" s="150">
        <v>3092.27</v>
      </c>
      <c r="D58" s="217"/>
    </row>
    <row r="59" spans="1:4" x14ac:dyDescent="0.25">
      <c r="A59" s="337"/>
      <c r="B59" s="6" t="s">
        <v>16</v>
      </c>
      <c r="C59" s="150">
        <v>3740.6</v>
      </c>
      <c r="D59" s="217"/>
    </row>
    <row r="60" spans="1:4" x14ac:dyDescent="0.25">
      <c r="A60" s="337"/>
      <c r="B60" s="6">
        <v>95</v>
      </c>
      <c r="C60" s="150">
        <v>3868.83</v>
      </c>
      <c r="D60" s="217"/>
    </row>
    <row r="61" spans="1:4" x14ac:dyDescent="0.25">
      <c r="A61" s="338"/>
      <c r="B61" s="6" t="s">
        <v>10</v>
      </c>
      <c r="C61" s="150">
        <v>4041.09</v>
      </c>
      <c r="D61" s="217"/>
    </row>
    <row r="62" spans="1:4" x14ac:dyDescent="0.25">
      <c r="D62" s="217"/>
    </row>
    <row r="63" spans="1:4" ht="48" customHeight="1" x14ac:dyDescent="0.25">
      <c r="A63" s="235" t="s">
        <v>303</v>
      </c>
      <c r="B63" s="452" t="s">
        <v>436</v>
      </c>
      <c r="C63" s="452"/>
      <c r="D63" s="217"/>
    </row>
    <row r="64" spans="1:4" ht="95.25" customHeight="1" x14ac:dyDescent="0.25">
      <c r="A64" s="120" t="s">
        <v>437</v>
      </c>
      <c r="B64" s="436" t="s">
        <v>438</v>
      </c>
      <c r="C64" s="436"/>
      <c r="D64" s="217"/>
    </row>
    <row r="65" spans="3:4" x14ac:dyDescent="0.25">
      <c r="C65" s="236"/>
      <c r="D65" s="217"/>
    </row>
    <row r="66" spans="3:4" x14ac:dyDescent="0.25">
      <c r="D66" s="217"/>
    </row>
    <row r="67" spans="3:4" x14ac:dyDescent="0.25">
      <c r="D67" s="217"/>
    </row>
    <row r="68" spans="3:4" x14ac:dyDescent="0.25">
      <c r="D68" s="217"/>
    </row>
    <row r="69" spans="3:4" x14ac:dyDescent="0.25">
      <c r="D69" s="217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342" t="s">
        <v>454</v>
      </c>
      <c r="B2" s="342"/>
      <c r="C2" s="342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455</v>
      </c>
      <c r="C4" s="4" t="s">
        <v>451</v>
      </c>
    </row>
    <row r="5" spans="1:4" ht="15.75" customHeight="1" x14ac:dyDescent="0.25">
      <c r="A5" s="459" t="s">
        <v>1</v>
      </c>
      <c r="B5" s="16" t="s">
        <v>193</v>
      </c>
      <c r="C5" s="19">
        <v>6791.77</v>
      </c>
    </row>
    <row r="6" spans="1:4" x14ac:dyDescent="0.25">
      <c r="A6" s="460"/>
      <c r="B6" s="17" t="s">
        <v>194</v>
      </c>
      <c r="C6" s="19">
        <v>8108.83</v>
      </c>
    </row>
    <row r="7" spans="1:4" x14ac:dyDescent="0.25">
      <c r="A7" s="460"/>
      <c r="B7" s="17" t="s">
        <v>195</v>
      </c>
      <c r="C7" s="19">
        <v>9027.86</v>
      </c>
    </row>
    <row r="8" spans="1:4" x14ac:dyDescent="0.25">
      <c r="A8" s="461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459" t="s">
        <v>72</v>
      </c>
      <c r="B10" s="16" t="s">
        <v>193</v>
      </c>
      <c r="C10" s="19">
        <v>7044.68</v>
      </c>
    </row>
    <row r="11" spans="1:4" x14ac:dyDescent="0.25">
      <c r="A11" s="460"/>
      <c r="B11" s="17" t="s">
        <v>194</v>
      </c>
      <c r="C11" s="19">
        <v>8361.74</v>
      </c>
    </row>
    <row r="12" spans="1:4" x14ac:dyDescent="0.25">
      <c r="A12" s="460"/>
      <c r="B12" s="17" t="s">
        <v>195</v>
      </c>
      <c r="C12" s="19">
        <v>9712.89</v>
      </c>
    </row>
    <row r="13" spans="1:4" x14ac:dyDescent="0.25">
      <c r="A13" s="461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462"/>
      <c r="C15" s="462"/>
    </row>
    <row r="16" spans="1:4" x14ac:dyDescent="0.25">
      <c r="A16" s="463" t="s">
        <v>456</v>
      </c>
      <c r="B16" s="463"/>
      <c r="C16" s="463"/>
    </row>
    <row r="17" spans="1:4" x14ac:dyDescent="0.25">
      <c r="A17" s="463"/>
      <c r="B17" s="463"/>
      <c r="C17" s="463"/>
    </row>
    <row r="18" spans="1:4" ht="12.75" customHeight="1" x14ac:dyDescent="0.25">
      <c r="A18" s="463"/>
      <c r="B18" s="463"/>
      <c r="C18" s="463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455</v>
      </c>
      <c r="C20" s="4" t="s">
        <v>451</v>
      </c>
    </row>
    <row r="21" spans="1:4" ht="15.75" customHeight="1" x14ac:dyDescent="0.25">
      <c r="A21" s="464" t="s">
        <v>1</v>
      </c>
      <c r="B21" s="5" t="s">
        <v>2</v>
      </c>
      <c r="C21" s="150">
        <v>2868.13</v>
      </c>
    </row>
    <row r="22" spans="1:4" x14ac:dyDescent="0.25">
      <c r="A22" s="457"/>
      <c r="B22" s="5" t="s">
        <v>3</v>
      </c>
      <c r="C22" s="150">
        <v>2567.64</v>
      </c>
    </row>
    <row r="23" spans="1:4" x14ac:dyDescent="0.25">
      <c r="A23" s="457"/>
      <c r="B23" s="5">
        <v>36</v>
      </c>
      <c r="C23" s="150">
        <v>3031.9</v>
      </c>
    </row>
    <row r="24" spans="1:4" x14ac:dyDescent="0.25">
      <c r="A24" s="457"/>
      <c r="B24" s="5">
        <v>39</v>
      </c>
      <c r="C24" s="150">
        <v>2731.41</v>
      </c>
    </row>
    <row r="25" spans="1:4" x14ac:dyDescent="0.25">
      <c r="A25" s="457"/>
      <c r="B25" s="6" t="s">
        <v>4</v>
      </c>
      <c r="C25" s="150">
        <v>2664.69</v>
      </c>
    </row>
    <row r="26" spans="1:4" x14ac:dyDescent="0.25">
      <c r="A26" s="457"/>
      <c r="B26" s="6" t="s">
        <v>5</v>
      </c>
      <c r="C26" s="150">
        <v>1889.5</v>
      </c>
    </row>
    <row r="27" spans="1:4" x14ac:dyDescent="0.25">
      <c r="A27" s="457"/>
      <c r="B27" s="6" t="s">
        <v>6</v>
      </c>
      <c r="C27" s="150">
        <v>3613.51</v>
      </c>
    </row>
    <row r="28" spans="1:4" x14ac:dyDescent="0.25">
      <c r="A28" s="457"/>
      <c r="B28" s="6">
        <v>45</v>
      </c>
      <c r="C28" s="150">
        <v>4304.1400000000003</v>
      </c>
    </row>
    <row r="29" spans="1:4" x14ac:dyDescent="0.25">
      <c r="A29" s="457"/>
      <c r="B29" s="6">
        <v>55</v>
      </c>
      <c r="C29" s="150">
        <v>2278.79</v>
      </c>
      <c r="D29" s="46"/>
    </row>
    <row r="30" spans="1:4" x14ac:dyDescent="0.25">
      <c r="A30" s="457"/>
      <c r="B30" s="6">
        <v>50.64</v>
      </c>
      <c r="C30" s="150">
        <v>2925.75</v>
      </c>
      <c r="D30" s="46"/>
    </row>
    <row r="31" spans="1:4" x14ac:dyDescent="0.25">
      <c r="A31" s="457"/>
      <c r="B31" s="6" t="s">
        <v>7</v>
      </c>
      <c r="C31" s="150">
        <v>2838.32</v>
      </c>
      <c r="D31" s="46"/>
    </row>
    <row r="32" spans="1:4" x14ac:dyDescent="0.25">
      <c r="A32" s="457"/>
      <c r="B32" s="6">
        <v>60</v>
      </c>
      <c r="C32" s="150">
        <v>3874.57</v>
      </c>
      <c r="D32" s="46"/>
    </row>
    <row r="33" spans="1:4" x14ac:dyDescent="0.25">
      <c r="A33" s="457"/>
      <c r="B33" s="6">
        <v>65</v>
      </c>
      <c r="C33" s="150">
        <v>3441.25</v>
      </c>
      <c r="D33" s="46"/>
    </row>
    <row r="34" spans="1:4" x14ac:dyDescent="0.25">
      <c r="A34" s="457"/>
      <c r="B34" s="6">
        <v>71</v>
      </c>
      <c r="C34" s="150">
        <v>3313.02</v>
      </c>
      <c r="D34" s="46"/>
    </row>
    <row r="35" spans="1:4" x14ac:dyDescent="0.25">
      <c r="A35" s="457"/>
      <c r="B35" s="6">
        <v>75</v>
      </c>
      <c r="C35" s="150">
        <v>2492.4299999999998</v>
      </c>
      <c r="D35" s="46"/>
    </row>
    <row r="36" spans="1:4" x14ac:dyDescent="0.25">
      <c r="A36" s="457"/>
      <c r="B36" s="6">
        <v>85</v>
      </c>
      <c r="C36" s="150">
        <v>2017.73</v>
      </c>
      <c r="D36" s="46"/>
    </row>
    <row r="37" spans="1:4" x14ac:dyDescent="0.25">
      <c r="A37" s="457"/>
      <c r="B37" s="6">
        <v>95</v>
      </c>
      <c r="C37" s="150">
        <v>2966.55</v>
      </c>
      <c r="D37" s="46"/>
    </row>
    <row r="38" spans="1:4" x14ac:dyDescent="0.25">
      <c r="A38" s="457"/>
      <c r="B38" s="6" t="s">
        <v>8</v>
      </c>
      <c r="C38" s="150">
        <v>2364.1999999999998</v>
      </c>
      <c r="D38" s="46"/>
    </row>
    <row r="39" spans="1:4" x14ac:dyDescent="0.25">
      <c r="A39" s="457"/>
      <c r="B39" s="6" t="s">
        <v>9</v>
      </c>
      <c r="C39" s="150">
        <v>2189.9899999999998</v>
      </c>
      <c r="D39" s="46"/>
    </row>
    <row r="40" spans="1:4" x14ac:dyDescent="0.25">
      <c r="A40" s="457"/>
      <c r="B40" s="25" t="s">
        <v>10</v>
      </c>
      <c r="C40" s="151">
        <v>3138.81</v>
      </c>
      <c r="D40" s="46"/>
    </row>
    <row r="41" spans="1:4" x14ac:dyDescent="0.25">
      <c r="A41" s="9"/>
      <c r="B41" s="6"/>
      <c r="C41" s="150"/>
      <c r="D41" s="46"/>
    </row>
    <row r="42" spans="1:4" x14ac:dyDescent="0.25">
      <c r="A42" s="457" t="s">
        <v>11</v>
      </c>
      <c r="B42" s="45" t="s">
        <v>2</v>
      </c>
      <c r="C42" s="152">
        <v>3742.4</v>
      </c>
      <c r="D42" s="46"/>
    </row>
    <row r="43" spans="1:4" x14ac:dyDescent="0.25">
      <c r="A43" s="457"/>
      <c r="B43" s="6" t="s">
        <v>3</v>
      </c>
      <c r="C43" s="150">
        <v>3441.91</v>
      </c>
      <c r="D43" s="46"/>
    </row>
    <row r="44" spans="1:4" x14ac:dyDescent="0.25">
      <c r="A44" s="457"/>
      <c r="B44" s="6">
        <v>36</v>
      </c>
      <c r="C44" s="150">
        <v>3906.17</v>
      </c>
      <c r="D44" s="46"/>
    </row>
    <row r="45" spans="1:4" x14ac:dyDescent="0.25">
      <c r="A45" s="457"/>
      <c r="B45" s="6">
        <v>39</v>
      </c>
      <c r="C45" s="150">
        <v>3605.68</v>
      </c>
      <c r="D45" s="46"/>
    </row>
    <row r="46" spans="1:4" x14ac:dyDescent="0.25">
      <c r="A46" s="457"/>
      <c r="B46" s="6" t="s">
        <v>12</v>
      </c>
      <c r="C46" s="150">
        <v>4254.46</v>
      </c>
      <c r="D46" s="46"/>
    </row>
    <row r="47" spans="1:4" x14ac:dyDescent="0.25">
      <c r="A47" s="457"/>
      <c r="B47" s="6" t="s">
        <v>5</v>
      </c>
      <c r="C47" s="150">
        <v>2791.78</v>
      </c>
      <c r="D47" s="46"/>
    </row>
    <row r="48" spans="1:4" x14ac:dyDescent="0.25">
      <c r="A48" s="457"/>
      <c r="B48" s="6">
        <v>55.85</v>
      </c>
      <c r="C48" s="150">
        <v>2920.01</v>
      </c>
      <c r="D48" s="46"/>
    </row>
    <row r="49" spans="1:4" x14ac:dyDescent="0.25">
      <c r="A49" s="457"/>
      <c r="B49" s="6" t="s">
        <v>13</v>
      </c>
      <c r="C49" s="150">
        <v>5677.81</v>
      </c>
      <c r="D49" s="46"/>
    </row>
    <row r="50" spans="1:4" x14ac:dyDescent="0.25">
      <c r="A50" s="457"/>
      <c r="B50" s="6">
        <v>45</v>
      </c>
      <c r="C50" s="150">
        <v>5419.89</v>
      </c>
      <c r="D50" s="46"/>
    </row>
    <row r="51" spans="1:4" x14ac:dyDescent="0.25">
      <c r="A51" s="457"/>
      <c r="B51" s="6" t="s">
        <v>14</v>
      </c>
      <c r="C51" s="150">
        <v>4215.13</v>
      </c>
      <c r="D51" s="46"/>
    </row>
    <row r="52" spans="1:4" x14ac:dyDescent="0.25">
      <c r="A52" s="457"/>
      <c r="B52" s="6">
        <v>65</v>
      </c>
      <c r="C52" s="150">
        <v>4343.53</v>
      </c>
      <c r="D52" s="46"/>
    </row>
    <row r="53" spans="1:4" x14ac:dyDescent="0.25">
      <c r="A53" s="457"/>
      <c r="B53" s="6">
        <v>71</v>
      </c>
      <c r="C53" s="150">
        <v>4215.3</v>
      </c>
      <c r="D53" s="46"/>
    </row>
    <row r="54" spans="1:4" x14ac:dyDescent="0.25">
      <c r="A54" s="457"/>
      <c r="B54" s="6" t="s">
        <v>15</v>
      </c>
      <c r="C54" s="150">
        <v>4254.46</v>
      </c>
      <c r="D54" s="46"/>
    </row>
    <row r="55" spans="1:4" x14ac:dyDescent="0.25">
      <c r="A55" s="457"/>
      <c r="B55" s="6" t="s">
        <v>8</v>
      </c>
      <c r="C55" s="150">
        <v>3266.48</v>
      </c>
      <c r="D55" s="46"/>
    </row>
    <row r="56" spans="1:4" x14ac:dyDescent="0.25">
      <c r="A56" s="457"/>
      <c r="B56" s="6">
        <v>68.739999999999995</v>
      </c>
      <c r="C56" s="150">
        <v>5203.28</v>
      </c>
      <c r="D56" s="46"/>
    </row>
    <row r="57" spans="1:4" x14ac:dyDescent="0.25">
      <c r="A57" s="457"/>
      <c r="B57" s="6">
        <v>75</v>
      </c>
      <c r="C57" s="150">
        <v>3394.71</v>
      </c>
      <c r="D57" s="46"/>
    </row>
    <row r="58" spans="1:4" x14ac:dyDescent="0.25">
      <c r="A58" s="457"/>
      <c r="B58" s="6" t="s">
        <v>9</v>
      </c>
      <c r="C58" s="150">
        <v>3092.27</v>
      </c>
      <c r="D58" s="46"/>
    </row>
    <row r="59" spans="1:4" x14ac:dyDescent="0.25">
      <c r="A59" s="457"/>
      <c r="B59" s="6" t="s">
        <v>16</v>
      </c>
      <c r="C59" s="150">
        <v>3740.6</v>
      </c>
      <c r="D59" s="46"/>
    </row>
    <row r="60" spans="1:4" x14ac:dyDescent="0.25">
      <c r="A60" s="457"/>
      <c r="B60" s="6">
        <v>95</v>
      </c>
      <c r="C60" s="150">
        <v>3868.83</v>
      </c>
      <c r="D60" s="46"/>
    </row>
    <row r="61" spans="1:4" x14ac:dyDescent="0.25">
      <c r="A61" s="458"/>
      <c r="B61" s="6" t="s">
        <v>10</v>
      </c>
      <c r="C61" s="150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CF41-9B8A-4588-83C1-D17EB3A3536B}">
  <dimension ref="A1:L88"/>
  <sheetViews>
    <sheetView zoomScale="90" zoomScaleNormal="9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S43" sqref="S43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42" t="s">
        <v>306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ht="15.75" customHeight="1" x14ac:dyDescent="0.25">
      <c r="A6" s="343" t="s">
        <v>659</v>
      </c>
      <c r="B6" s="343"/>
      <c r="C6" s="343"/>
      <c r="D6" s="343"/>
      <c r="E6" s="343"/>
      <c r="F6" s="343"/>
      <c r="G6" s="343"/>
      <c r="H6" s="343"/>
      <c r="I6" s="343"/>
      <c r="J6" s="343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344" t="s">
        <v>201</v>
      </c>
      <c r="B8" s="339" t="s">
        <v>225</v>
      </c>
      <c r="C8" s="345" t="s">
        <v>226</v>
      </c>
      <c r="D8" s="346" t="s">
        <v>227</v>
      </c>
      <c r="E8" s="347"/>
      <c r="F8" s="347"/>
      <c r="G8" s="347"/>
      <c r="H8" s="348"/>
      <c r="I8" s="345" t="s">
        <v>228</v>
      </c>
      <c r="J8" s="345" t="s">
        <v>229</v>
      </c>
    </row>
    <row r="9" spans="1:10" ht="18.75" customHeight="1" x14ac:dyDescent="0.25">
      <c r="A9" s="344"/>
      <c r="B9" s="339"/>
      <c r="C9" s="345"/>
      <c r="D9" s="349"/>
      <c r="E9" s="350"/>
      <c r="F9" s="350"/>
      <c r="G9" s="350"/>
      <c r="H9" s="351"/>
      <c r="I9" s="345"/>
      <c r="J9" s="345"/>
    </row>
    <row r="10" spans="1:10" ht="150" customHeight="1" x14ac:dyDescent="0.25">
      <c r="A10" s="344"/>
      <c r="B10" s="339"/>
      <c r="C10" s="345"/>
      <c r="D10" s="106" t="s">
        <v>230</v>
      </c>
      <c r="E10" s="106" t="s">
        <v>231</v>
      </c>
      <c r="F10" s="106" t="s">
        <v>232</v>
      </c>
      <c r="G10" s="106" t="s">
        <v>233</v>
      </c>
      <c r="H10" s="106" t="s">
        <v>234</v>
      </c>
      <c r="I10" s="345"/>
      <c r="J10" s="345"/>
    </row>
    <row r="11" spans="1:10" x14ac:dyDescent="0.25">
      <c r="A11" s="339">
        <v>1</v>
      </c>
      <c r="B11" s="42" t="s">
        <v>235</v>
      </c>
      <c r="C11" s="139">
        <v>1399.63</v>
      </c>
      <c r="D11" s="139">
        <v>539.42999999999995</v>
      </c>
      <c r="E11" s="139">
        <v>674.29</v>
      </c>
      <c r="F11" s="139">
        <v>415.36</v>
      </c>
      <c r="G11" s="139"/>
      <c r="H11" s="139"/>
      <c r="I11" s="139">
        <v>2945.42</v>
      </c>
      <c r="J11" s="5"/>
    </row>
    <row r="12" spans="1:10" x14ac:dyDescent="0.25">
      <c r="A12" s="339"/>
      <c r="B12" s="42" t="s">
        <v>236</v>
      </c>
      <c r="C12" s="139">
        <v>1399.63</v>
      </c>
      <c r="D12" s="139">
        <v>539.42999999999995</v>
      </c>
      <c r="E12" s="139">
        <v>647.32000000000005</v>
      </c>
      <c r="F12" s="139">
        <v>404.57</v>
      </c>
      <c r="G12" s="139"/>
      <c r="H12" s="139"/>
      <c r="I12" s="139"/>
      <c r="J12" s="5"/>
    </row>
    <row r="13" spans="1:10" x14ac:dyDescent="0.25">
      <c r="A13" s="339">
        <v>2</v>
      </c>
      <c r="B13" s="42" t="s">
        <v>237</v>
      </c>
      <c r="C13" s="139">
        <v>1399.63</v>
      </c>
      <c r="D13" s="139">
        <v>511.04</v>
      </c>
      <c r="E13" s="139">
        <v>853.44</v>
      </c>
      <c r="F13" s="139"/>
      <c r="G13" s="139"/>
      <c r="H13" s="139"/>
      <c r="I13" s="139"/>
      <c r="J13" s="5"/>
    </row>
    <row r="14" spans="1:10" x14ac:dyDescent="0.25">
      <c r="A14" s="339"/>
      <c r="B14" s="42" t="s">
        <v>238</v>
      </c>
      <c r="C14" s="139">
        <v>1399.63</v>
      </c>
      <c r="D14" s="150">
        <v>567.82000000000005</v>
      </c>
      <c r="E14" s="139">
        <v>851.73</v>
      </c>
      <c r="F14" s="139">
        <v>425.87</v>
      </c>
      <c r="G14" s="139"/>
      <c r="H14" s="139"/>
      <c r="I14" s="139"/>
      <c r="J14" s="5"/>
    </row>
    <row r="15" spans="1:10" x14ac:dyDescent="0.25">
      <c r="A15" s="5">
        <v>3</v>
      </c>
      <c r="B15" s="42" t="s">
        <v>239</v>
      </c>
      <c r="C15" s="139"/>
      <c r="D15" s="139"/>
      <c r="E15" s="139">
        <v>526.39</v>
      </c>
      <c r="F15" s="139"/>
      <c r="G15" s="139"/>
      <c r="H15" s="139"/>
      <c r="I15" s="139"/>
      <c r="J15" s="5"/>
    </row>
    <row r="16" spans="1:10" x14ac:dyDescent="0.25">
      <c r="A16" s="5">
        <v>4</v>
      </c>
      <c r="B16" s="42" t="s">
        <v>240</v>
      </c>
      <c r="C16" s="139">
        <v>1682.25</v>
      </c>
      <c r="D16" s="139">
        <v>714.44</v>
      </c>
      <c r="E16" s="139">
        <v>1143.0999999999999</v>
      </c>
      <c r="F16" s="139">
        <v>714.44</v>
      </c>
      <c r="G16" s="139">
        <v>1905.1733333333334</v>
      </c>
      <c r="H16" s="139"/>
      <c r="I16" s="139"/>
      <c r="J16" s="5"/>
    </row>
    <row r="17" spans="1:10" x14ac:dyDescent="0.25">
      <c r="A17" s="339">
        <v>5</v>
      </c>
      <c r="B17" s="42" t="s">
        <v>241</v>
      </c>
      <c r="C17" s="139">
        <v>1090.0999999999999</v>
      </c>
      <c r="D17" s="139">
        <v>473.75</v>
      </c>
      <c r="E17" s="139">
        <v>525.86</v>
      </c>
      <c r="F17" s="139">
        <v>293.73</v>
      </c>
      <c r="G17" s="139"/>
      <c r="H17" s="139"/>
      <c r="I17" s="139">
        <v>1186.4000000000001</v>
      </c>
      <c r="J17" s="5"/>
    </row>
    <row r="18" spans="1:10" ht="31.5" x14ac:dyDescent="0.25">
      <c r="A18" s="339"/>
      <c r="B18" s="42" t="s">
        <v>618</v>
      </c>
      <c r="C18" s="139"/>
      <c r="D18" s="139"/>
      <c r="E18" s="139"/>
      <c r="F18" s="139"/>
      <c r="G18" s="139"/>
      <c r="H18" s="139"/>
      <c r="I18" s="139">
        <v>2564.0700000000002</v>
      </c>
      <c r="J18" s="5"/>
    </row>
    <row r="19" spans="1:10" ht="31.5" x14ac:dyDescent="0.25">
      <c r="A19" s="339"/>
      <c r="B19" s="42" t="s">
        <v>617</v>
      </c>
      <c r="C19" s="139"/>
      <c r="D19" s="139"/>
      <c r="E19" s="139"/>
      <c r="F19" s="139"/>
      <c r="G19" s="139"/>
      <c r="H19" s="139"/>
      <c r="I19" s="139">
        <v>1504.21</v>
      </c>
      <c r="J19" s="5"/>
    </row>
    <row r="20" spans="1:10" ht="31.5" x14ac:dyDescent="0.25">
      <c r="A20" s="339"/>
      <c r="B20" s="42" t="s">
        <v>242</v>
      </c>
      <c r="C20" s="139"/>
      <c r="D20" s="139"/>
      <c r="E20" s="139"/>
      <c r="F20" s="139">
        <v>316.27</v>
      </c>
      <c r="G20" s="139"/>
      <c r="H20" s="139"/>
      <c r="I20" s="139"/>
      <c r="J20" s="5"/>
    </row>
    <row r="21" spans="1:10" ht="31.5" x14ac:dyDescent="0.25">
      <c r="A21" s="339"/>
      <c r="B21" s="42" t="s">
        <v>243</v>
      </c>
      <c r="C21" s="139"/>
      <c r="D21" s="139"/>
      <c r="E21" s="139"/>
      <c r="F21" s="139">
        <v>948.82</v>
      </c>
      <c r="G21" s="139"/>
      <c r="H21" s="139"/>
      <c r="I21" s="139"/>
      <c r="J21" s="5"/>
    </row>
    <row r="22" spans="1:10" ht="63.75" customHeight="1" x14ac:dyDescent="0.25">
      <c r="A22" s="339"/>
      <c r="B22" s="42" t="s">
        <v>244</v>
      </c>
      <c r="C22" s="139"/>
      <c r="D22" s="139"/>
      <c r="E22" s="139"/>
      <c r="F22" s="139">
        <v>316.27</v>
      </c>
      <c r="G22" s="139"/>
      <c r="H22" s="139"/>
      <c r="I22" s="139"/>
      <c r="J22" s="5"/>
    </row>
    <row r="23" spans="1:10" ht="47.25" x14ac:dyDescent="0.25">
      <c r="A23" s="339"/>
      <c r="B23" s="42" t="s">
        <v>245</v>
      </c>
      <c r="C23" s="139"/>
      <c r="D23" s="139"/>
      <c r="E23" s="139"/>
      <c r="F23" s="139">
        <v>948.82</v>
      </c>
      <c r="G23" s="139"/>
      <c r="H23" s="139"/>
      <c r="I23" s="139"/>
      <c r="J23" s="5"/>
    </row>
    <row r="24" spans="1:10" x14ac:dyDescent="0.25">
      <c r="A24" s="339">
        <v>6</v>
      </c>
      <c r="B24" s="42" t="s">
        <v>246</v>
      </c>
      <c r="C24" s="139">
        <v>1090.0999999999999</v>
      </c>
      <c r="D24" s="139">
        <v>473.75</v>
      </c>
      <c r="E24" s="139">
        <v>525.86</v>
      </c>
      <c r="F24" s="139"/>
      <c r="G24" s="139"/>
      <c r="H24" s="139"/>
      <c r="I24" s="139"/>
      <c r="J24" s="5"/>
    </row>
    <row r="25" spans="1:10" x14ac:dyDescent="0.25">
      <c r="A25" s="339"/>
      <c r="B25" s="42" t="s">
        <v>247</v>
      </c>
      <c r="C25" s="139">
        <v>1090.0999999999999</v>
      </c>
      <c r="D25" s="139">
        <v>473.75</v>
      </c>
      <c r="E25" s="139">
        <v>525.86</v>
      </c>
      <c r="F25" s="139">
        <v>393.21</v>
      </c>
      <c r="G25" s="139"/>
      <c r="H25" s="139"/>
      <c r="I25" s="139"/>
      <c r="J25" s="5"/>
    </row>
    <row r="26" spans="1:10" x14ac:dyDescent="0.25">
      <c r="A26" s="339">
        <v>7</v>
      </c>
      <c r="B26" s="42" t="s">
        <v>248</v>
      </c>
      <c r="C26" s="139">
        <v>1090.0999999999999</v>
      </c>
      <c r="D26" s="139">
        <v>473.75</v>
      </c>
      <c r="E26" s="139">
        <v>526.39</v>
      </c>
      <c r="F26" s="139">
        <v>487.96</v>
      </c>
      <c r="G26" s="139"/>
      <c r="H26" s="139"/>
      <c r="I26" s="139"/>
      <c r="J26" s="5"/>
    </row>
    <row r="27" spans="1:10" x14ac:dyDescent="0.25">
      <c r="A27" s="339"/>
      <c r="B27" s="42" t="s">
        <v>249</v>
      </c>
      <c r="C27" s="139">
        <v>1090.0999999999999</v>
      </c>
      <c r="D27" s="139">
        <v>394.79</v>
      </c>
      <c r="E27" s="139">
        <v>525.07000000000005</v>
      </c>
      <c r="F27" s="139">
        <v>394.79</v>
      </c>
      <c r="G27" s="139"/>
      <c r="H27" s="139"/>
      <c r="I27" s="139"/>
      <c r="J27" s="5"/>
    </row>
    <row r="28" spans="1:10" x14ac:dyDescent="0.25">
      <c r="A28" s="339">
        <v>8</v>
      </c>
      <c r="B28" s="42" t="s">
        <v>250</v>
      </c>
      <c r="C28" s="139">
        <v>2045.62</v>
      </c>
      <c r="D28" s="139">
        <v>895.61</v>
      </c>
      <c r="E28" s="139">
        <v>1262.81</v>
      </c>
      <c r="F28" s="139">
        <v>806.05</v>
      </c>
      <c r="G28" s="139"/>
      <c r="H28" s="139"/>
      <c r="I28" s="139">
        <v>1186.4000000000001</v>
      </c>
      <c r="J28" s="5"/>
    </row>
    <row r="29" spans="1:10" x14ac:dyDescent="0.25">
      <c r="A29" s="339"/>
      <c r="B29" s="42" t="s">
        <v>251</v>
      </c>
      <c r="C29" s="139">
        <v>2045.62</v>
      </c>
      <c r="D29" s="139">
        <v>1053.6500000000001</v>
      </c>
      <c r="E29" s="139">
        <v>1317.06</v>
      </c>
      <c r="F29" s="139">
        <v>790.24</v>
      </c>
      <c r="G29" s="139"/>
      <c r="H29" s="139"/>
      <c r="I29" s="139"/>
      <c r="J29" s="5"/>
    </row>
    <row r="30" spans="1:10" x14ac:dyDescent="0.25">
      <c r="A30" s="339">
        <v>9</v>
      </c>
      <c r="B30" s="42" t="s">
        <v>252</v>
      </c>
      <c r="C30" s="139">
        <v>1951.41</v>
      </c>
      <c r="D30" s="139">
        <v>797.81</v>
      </c>
      <c r="E30" s="139">
        <v>1499.88</v>
      </c>
      <c r="F30" s="139"/>
      <c r="G30" s="139"/>
      <c r="H30" s="139"/>
      <c r="I30" s="139"/>
      <c r="J30" s="5"/>
    </row>
    <row r="31" spans="1:10" x14ac:dyDescent="0.25">
      <c r="A31" s="339"/>
      <c r="B31" s="42" t="s">
        <v>253</v>
      </c>
      <c r="C31" s="139">
        <v>1951.41</v>
      </c>
      <c r="D31" s="139">
        <v>997.27</v>
      </c>
      <c r="E31" s="139">
        <v>1495.91</v>
      </c>
      <c r="F31" s="139"/>
      <c r="G31" s="139"/>
      <c r="H31" s="139"/>
      <c r="I31" s="139"/>
      <c r="J31" s="5"/>
    </row>
    <row r="32" spans="1:10" x14ac:dyDescent="0.25">
      <c r="A32" s="339">
        <v>10</v>
      </c>
      <c r="B32" s="42" t="s">
        <v>254</v>
      </c>
      <c r="C32" s="139">
        <v>1372.72</v>
      </c>
      <c r="D32" s="139">
        <v>481.74</v>
      </c>
      <c r="E32" s="139">
        <v>770.78</v>
      </c>
      <c r="F32" s="139">
        <v>385.39</v>
      </c>
      <c r="G32" s="139"/>
      <c r="H32" s="139"/>
      <c r="I32" s="139">
        <v>2928</v>
      </c>
      <c r="J32" s="5"/>
    </row>
    <row r="33" spans="1:10" x14ac:dyDescent="0.25">
      <c r="A33" s="339"/>
      <c r="B33" s="42" t="s">
        <v>255</v>
      </c>
      <c r="C33" s="139">
        <v>1372.72</v>
      </c>
      <c r="D33" s="139">
        <v>642.32000000000005</v>
      </c>
      <c r="E33" s="139">
        <v>770.78</v>
      </c>
      <c r="F33" s="139">
        <v>481.74</v>
      </c>
      <c r="G33" s="139"/>
      <c r="H33" s="139"/>
      <c r="I33" s="139"/>
      <c r="J33" s="5"/>
    </row>
    <row r="34" spans="1:10" x14ac:dyDescent="0.25">
      <c r="A34" s="336">
        <v>11</v>
      </c>
      <c r="B34" s="42" t="s">
        <v>256</v>
      </c>
      <c r="C34" s="139">
        <v>1413.09</v>
      </c>
      <c r="D34" s="139">
        <v>711.23</v>
      </c>
      <c r="E34" s="139">
        <v>746.79</v>
      </c>
      <c r="F34" s="139">
        <v>618.77</v>
      </c>
      <c r="G34" s="139"/>
      <c r="H34" s="139"/>
      <c r="I34" s="139">
        <v>1761.04</v>
      </c>
      <c r="J34" s="5"/>
    </row>
    <row r="35" spans="1:10" x14ac:dyDescent="0.25">
      <c r="A35" s="338"/>
      <c r="B35" s="42" t="s">
        <v>257</v>
      </c>
      <c r="C35" s="139">
        <v>1413.09</v>
      </c>
      <c r="D35" s="139">
        <v>711.23</v>
      </c>
      <c r="E35" s="139">
        <v>860.59</v>
      </c>
      <c r="F35" s="139">
        <v>618.77</v>
      </c>
      <c r="G35" s="139"/>
      <c r="H35" s="139"/>
      <c r="I35" s="139"/>
      <c r="J35" s="5"/>
    </row>
    <row r="36" spans="1:10" x14ac:dyDescent="0.25">
      <c r="A36" s="339">
        <v>12</v>
      </c>
      <c r="B36" s="42" t="s">
        <v>258</v>
      </c>
      <c r="C36" s="139">
        <v>1265.05</v>
      </c>
      <c r="D36" s="139">
        <v>484.52</v>
      </c>
      <c r="E36" s="139">
        <v>809.15</v>
      </c>
      <c r="F36" s="139">
        <v>305.25</v>
      </c>
      <c r="G36" s="139"/>
      <c r="H36" s="139"/>
      <c r="I36" s="139">
        <v>1232.5</v>
      </c>
      <c r="J36" s="5"/>
    </row>
    <row r="37" spans="1:10" x14ac:dyDescent="0.25">
      <c r="A37" s="339"/>
      <c r="B37" s="42" t="s">
        <v>259</v>
      </c>
      <c r="C37" s="139">
        <v>1265.05</v>
      </c>
      <c r="D37" s="139">
        <v>524.9</v>
      </c>
      <c r="E37" s="139">
        <v>808.35</v>
      </c>
      <c r="F37" s="139">
        <v>304.44</v>
      </c>
      <c r="G37" s="139"/>
      <c r="H37" s="139"/>
      <c r="I37" s="139"/>
      <c r="J37" s="5"/>
    </row>
    <row r="38" spans="1:10" x14ac:dyDescent="0.25">
      <c r="A38" s="336">
        <v>13</v>
      </c>
      <c r="B38" s="42" t="s">
        <v>260</v>
      </c>
      <c r="C38" s="139">
        <v>1265.05</v>
      </c>
      <c r="D38" s="139">
        <v>504.71</v>
      </c>
      <c r="E38" s="139">
        <v>671.26</v>
      </c>
      <c r="F38" s="139">
        <v>504.71</v>
      </c>
      <c r="G38" s="139"/>
      <c r="H38" s="139"/>
      <c r="I38" s="139"/>
      <c r="J38" s="5"/>
    </row>
    <row r="39" spans="1:10" x14ac:dyDescent="0.25">
      <c r="A39" s="340"/>
      <c r="B39" s="42" t="s">
        <v>261</v>
      </c>
      <c r="C39" s="139"/>
      <c r="D39" s="139"/>
      <c r="E39" s="139"/>
      <c r="F39" s="139"/>
      <c r="G39" s="139"/>
      <c r="H39" s="139"/>
      <c r="I39" s="171">
        <v>1940.06</v>
      </c>
      <c r="J39" s="5"/>
    </row>
    <row r="40" spans="1:10" x14ac:dyDescent="0.25">
      <c r="A40" s="340"/>
      <c r="B40" s="42" t="s">
        <v>262</v>
      </c>
      <c r="C40" s="139"/>
      <c r="D40" s="139"/>
      <c r="E40" s="139"/>
      <c r="F40" s="139"/>
      <c r="G40" s="139"/>
      <c r="H40" s="139"/>
      <c r="I40" s="171">
        <v>4195.25</v>
      </c>
      <c r="J40" s="5"/>
    </row>
    <row r="41" spans="1:10" x14ac:dyDescent="0.25">
      <c r="A41" s="340"/>
      <c r="B41" s="42" t="s">
        <v>263</v>
      </c>
      <c r="C41" s="139"/>
      <c r="D41" s="139"/>
      <c r="E41" s="139"/>
      <c r="F41" s="139"/>
      <c r="G41" s="139"/>
      <c r="H41" s="139"/>
      <c r="I41" s="171">
        <v>2507.21</v>
      </c>
      <c r="J41" s="5"/>
    </row>
    <row r="42" spans="1:10" x14ac:dyDescent="0.25">
      <c r="A42" s="340"/>
      <c r="B42" s="42" t="s">
        <v>264</v>
      </c>
      <c r="C42" s="139"/>
      <c r="D42" s="139"/>
      <c r="E42" s="139"/>
      <c r="F42" s="139"/>
      <c r="G42" s="139"/>
      <c r="H42" s="139"/>
      <c r="I42" s="171">
        <v>1940.06</v>
      </c>
      <c r="J42" s="5"/>
    </row>
    <row r="43" spans="1:10" x14ac:dyDescent="0.25">
      <c r="A43" s="341"/>
      <c r="B43" s="42" t="s">
        <v>265</v>
      </c>
      <c r="C43" s="139">
        <v>1265.05</v>
      </c>
      <c r="D43" s="139">
        <v>504.71</v>
      </c>
      <c r="E43" s="139">
        <v>671.26</v>
      </c>
      <c r="F43" s="139">
        <v>504.71</v>
      </c>
      <c r="G43" s="139"/>
      <c r="H43" s="139"/>
      <c r="I43" s="139"/>
      <c r="J43" s="5"/>
    </row>
    <row r="44" spans="1:10" x14ac:dyDescent="0.25">
      <c r="A44" s="339">
        <v>14</v>
      </c>
      <c r="B44" s="42" t="s">
        <v>266</v>
      </c>
      <c r="C44" s="139">
        <v>1265.05</v>
      </c>
      <c r="D44" s="139">
        <v>484.52</v>
      </c>
      <c r="E44" s="139">
        <v>809.15</v>
      </c>
      <c r="F44" s="139">
        <v>305.25</v>
      </c>
      <c r="G44" s="139"/>
      <c r="H44" s="139"/>
      <c r="I44" s="139">
        <v>1668.97</v>
      </c>
      <c r="J44" s="5"/>
    </row>
    <row r="45" spans="1:10" x14ac:dyDescent="0.25">
      <c r="A45" s="339"/>
      <c r="B45" s="42" t="s">
        <v>267</v>
      </c>
      <c r="C45" s="139">
        <v>1265.05</v>
      </c>
      <c r="D45" s="139">
        <v>524.9</v>
      </c>
      <c r="E45" s="139">
        <v>808.35</v>
      </c>
      <c r="F45" s="139">
        <v>404.17</v>
      </c>
      <c r="G45" s="139"/>
      <c r="H45" s="139"/>
      <c r="I45" s="139"/>
      <c r="J45" s="5"/>
    </row>
    <row r="46" spans="1:10" x14ac:dyDescent="0.25">
      <c r="A46" s="339">
        <v>15</v>
      </c>
      <c r="B46" s="42" t="s">
        <v>268</v>
      </c>
      <c r="C46" s="139"/>
      <c r="D46" s="139"/>
      <c r="E46" s="139">
        <v>969.04</v>
      </c>
      <c r="F46" s="139"/>
      <c r="G46" s="139"/>
      <c r="H46" s="139"/>
      <c r="I46" s="139"/>
      <c r="J46" s="5"/>
    </row>
    <row r="47" spans="1:10" x14ac:dyDescent="0.25">
      <c r="A47" s="339"/>
      <c r="B47" s="42" t="s">
        <v>269</v>
      </c>
      <c r="C47" s="139"/>
      <c r="D47" s="139"/>
      <c r="E47" s="139">
        <v>969.05</v>
      </c>
      <c r="F47" s="139"/>
      <c r="G47" s="139"/>
      <c r="H47" s="139"/>
      <c r="I47" s="139"/>
      <c r="J47" s="5"/>
    </row>
    <row r="48" spans="1:10" x14ac:dyDescent="0.25">
      <c r="A48" s="5">
        <v>16</v>
      </c>
      <c r="B48" s="42" t="s">
        <v>270</v>
      </c>
      <c r="C48" s="139">
        <v>1988.65</v>
      </c>
      <c r="D48" s="139">
        <v>1009.42</v>
      </c>
      <c r="E48" s="139">
        <v>1514.13</v>
      </c>
      <c r="F48" s="139"/>
      <c r="G48" s="139"/>
      <c r="H48" s="139"/>
      <c r="I48" s="139"/>
      <c r="J48" s="5"/>
    </row>
    <row r="49" spans="1:11" x14ac:dyDescent="0.25">
      <c r="A49" s="339">
        <v>17</v>
      </c>
      <c r="B49" s="42" t="s">
        <v>271</v>
      </c>
      <c r="C49" s="139"/>
      <c r="D49" s="139"/>
      <c r="E49" s="139">
        <v>1009.42</v>
      </c>
      <c r="F49" s="139"/>
      <c r="G49" s="139"/>
      <c r="H49" s="139"/>
      <c r="I49" s="139"/>
      <c r="J49" s="5"/>
    </row>
    <row r="50" spans="1:11" x14ac:dyDescent="0.25">
      <c r="A50" s="339"/>
      <c r="B50" s="42" t="s">
        <v>272</v>
      </c>
      <c r="C50" s="139"/>
      <c r="D50" s="139"/>
      <c r="E50" s="139">
        <v>1009.42</v>
      </c>
      <c r="F50" s="139"/>
      <c r="G50" s="139"/>
      <c r="H50" s="139"/>
      <c r="I50" s="139"/>
      <c r="J50" s="5"/>
    </row>
    <row r="51" spans="1:11" x14ac:dyDescent="0.25">
      <c r="A51" s="339">
        <v>18</v>
      </c>
      <c r="B51" s="42" t="s">
        <v>273</v>
      </c>
      <c r="C51" s="139">
        <v>888.23</v>
      </c>
      <c r="D51" s="139">
        <v>408.39</v>
      </c>
      <c r="E51" s="139">
        <v>722.85</v>
      </c>
      <c r="F51" s="139">
        <v>240.95</v>
      </c>
      <c r="G51" s="139"/>
      <c r="H51" s="139"/>
      <c r="I51" s="139">
        <v>1021.29</v>
      </c>
      <c r="J51" s="5"/>
      <c r="K51" s="86"/>
    </row>
    <row r="52" spans="1:11" x14ac:dyDescent="0.25">
      <c r="A52" s="339"/>
      <c r="B52" s="42" t="s">
        <v>274</v>
      </c>
      <c r="C52" s="139">
        <v>888.23</v>
      </c>
      <c r="D52" s="139">
        <v>408.39</v>
      </c>
      <c r="E52" s="139">
        <v>722.85</v>
      </c>
      <c r="F52" s="139">
        <v>359.38</v>
      </c>
      <c r="G52" s="139"/>
      <c r="H52" s="139"/>
      <c r="I52" s="139"/>
      <c r="J52" s="5"/>
      <c r="K52" s="86"/>
    </row>
    <row r="53" spans="1:11" x14ac:dyDescent="0.25">
      <c r="A53" s="339">
        <v>19</v>
      </c>
      <c r="B53" s="42" t="s">
        <v>275</v>
      </c>
      <c r="C53" s="139">
        <v>888.23</v>
      </c>
      <c r="D53" s="139">
        <v>369.95</v>
      </c>
      <c r="E53" s="139">
        <v>514.09</v>
      </c>
      <c r="F53" s="139"/>
      <c r="G53" s="139"/>
      <c r="H53" s="139"/>
      <c r="I53" s="139"/>
      <c r="J53" s="5"/>
    </row>
    <row r="54" spans="1:11" x14ac:dyDescent="0.25">
      <c r="A54" s="339"/>
      <c r="B54" s="42" t="s">
        <v>276</v>
      </c>
      <c r="C54" s="139"/>
      <c r="D54" s="139">
        <v>360.34</v>
      </c>
      <c r="E54" s="139">
        <v>576.54</v>
      </c>
      <c r="F54" s="139">
        <v>360.34</v>
      </c>
      <c r="G54" s="139"/>
      <c r="H54" s="139"/>
      <c r="I54" s="139"/>
      <c r="J54" s="5"/>
    </row>
    <row r="55" spans="1:11" ht="15.6" customHeight="1" x14ac:dyDescent="0.25">
      <c r="A55" s="336">
        <v>20</v>
      </c>
      <c r="B55" s="42" t="s">
        <v>277</v>
      </c>
      <c r="C55" s="139">
        <v>2085.9899999999998</v>
      </c>
      <c r="D55" s="139">
        <v>587.85</v>
      </c>
      <c r="E55" s="139">
        <v>734.81</v>
      </c>
      <c r="F55" s="139">
        <v>399.74</v>
      </c>
      <c r="G55" s="139">
        <v>1693.01</v>
      </c>
      <c r="H55" s="139"/>
      <c r="I55" s="139">
        <v>1668.97</v>
      </c>
      <c r="J55" s="5"/>
    </row>
    <row r="56" spans="1:11" ht="43.5" customHeight="1" x14ac:dyDescent="0.25">
      <c r="A56" s="337"/>
      <c r="B56" s="42" t="s">
        <v>278</v>
      </c>
      <c r="C56" s="139">
        <v>6089.86</v>
      </c>
      <c r="D56" s="139"/>
      <c r="E56" s="139"/>
      <c r="F56" s="139"/>
      <c r="G56" s="139"/>
      <c r="H56" s="139"/>
      <c r="I56" s="139"/>
      <c r="J56" s="5"/>
    </row>
    <row r="57" spans="1:11" x14ac:dyDescent="0.25">
      <c r="A57" s="337"/>
      <c r="B57" s="42" t="s">
        <v>279</v>
      </c>
      <c r="C57" s="139">
        <v>2085.9899999999998</v>
      </c>
      <c r="D57" s="139">
        <v>734.81</v>
      </c>
      <c r="E57" s="139">
        <v>881.77</v>
      </c>
      <c r="F57" s="139">
        <v>440.89</v>
      </c>
      <c r="G57" s="5"/>
      <c r="H57" s="5"/>
      <c r="I57" s="5"/>
      <c r="J57" s="5"/>
    </row>
    <row r="58" spans="1:11" x14ac:dyDescent="0.25">
      <c r="A58" s="339">
        <v>21</v>
      </c>
      <c r="B58" s="42" t="s">
        <v>280</v>
      </c>
      <c r="C58" s="139">
        <v>1345.8</v>
      </c>
      <c r="D58" s="139">
        <v>393.33</v>
      </c>
      <c r="E58" s="139">
        <v>656.86</v>
      </c>
      <c r="F58" s="139">
        <v>279.26</v>
      </c>
      <c r="G58" s="139"/>
      <c r="H58" s="139"/>
      <c r="I58" s="139">
        <v>987.95</v>
      </c>
      <c r="J58" s="5"/>
    </row>
    <row r="59" spans="1:11" x14ac:dyDescent="0.25">
      <c r="A59" s="339"/>
      <c r="B59" s="42" t="s">
        <v>281</v>
      </c>
      <c r="C59" s="139">
        <v>1345.8</v>
      </c>
      <c r="D59" s="139">
        <v>393.33</v>
      </c>
      <c r="E59" s="139">
        <v>656.86</v>
      </c>
      <c r="F59" s="139">
        <v>326.45999999999998</v>
      </c>
      <c r="G59" s="139"/>
      <c r="H59" s="139"/>
      <c r="I59" s="139"/>
      <c r="J59" s="5"/>
    </row>
    <row r="60" spans="1:11" x14ac:dyDescent="0.25">
      <c r="A60" s="339"/>
      <c r="B60" s="42" t="s">
        <v>282</v>
      </c>
      <c r="C60" s="139">
        <v>1345.8</v>
      </c>
      <c r="D60" s="139"/>
      <c r="E60" s="139">
        <v>983.33</v>
      </c>
      <c r="F60" s="139"/>
      <c r="G60" s="139"/>
      <c r="H60" s="139"/>
      <c r="I60" s="139"/>
      <c r="J60" s="5"/>
    </row>
    <row r="61" spans="1:11" x14ac:dyDescent="0.25">
      <c r="A61" s="339"/>
      <c r="B61" s="42" t="s">
        <v>283</v>
      </c>
      <c r="C61" s="139">
        <v>1345.8</v>
      </c>
      <c r="D61" s="139"/>
      <c r="E61" s="139">
        <v>983.33</v>
      </c>
      <c r="F61" s="139"/>
      <c r="G61" s="139"/>
      <c r="H61" s="139"/>
      <c r="I61" s="139"/>
      <c r="J61" s="5"/>
    </row>
    <row r="62" spans="1:11" x14ac:dyDescent="0.25">
      <c r="A62" s="339">
        <v>22</v>
      </c>
      <c r="B62" s="42" t="s">
        <v>284</v>
      </c>
      <c r="C62" s="139">
        <v>1063.18</v>
      </c>
      <c r="D62" s="139">
        <v>351.83</v>
      </c>
      <c r="E62" s="139">
        <v>587.55999999999995</v>
      </c>
      <c r="F62" s="139">
        <v>175.92</v>
      </c>
      <c r="G62" s="139"/>
      <c r="H62" s="139"/>
      <c r="I62" s="139">
        <v>928.58</v>
      </c>
      <c r="J62" s="5"/>
    </row>
    <row r="63" spans="1:11" ht="16.899999999999999" customHeight="1" x14ac:dyDescent="0.25">
      <c r="A63" s="339"/>
      <c r="B63" s="42" t="s">
        <v>285</v>
      </c>
      <c r="C63" s="139">
        <v>1063.18</v>
      </c>
      <c r="D63" s="139">
        <v>351.83</v>
      </c>
      <c r="E63" s="139">
        <v>545.34</v>
      </c>
      <c r="F63" s="139">
        <v>239.24</v>
      </c>
      <c r="G63" s="139"/>
      <c r="H63" s="139"/>
      <c r="I63" s="139"/>
      <c r="J63" s="5"/>
    </row>
    <row r="64" spans="1:11" x14ac:dyDescent="0.25">
      <c r="A64" s="339"/>
      <c r="B64" s="42" t="s">
        <v>286</v>
      </c>
      <c r="C64" s="139">
        <v>2055.92</v>
      </c>
      <c r="D64" s="139"/>
      <c r="E64" s="139"/>
      <c r="F64" s="139"/>
      <c r="G64" s="139"/>
      <c r="H64" s="139"/>
      <c r="I64" s="139"/>
      <c r="J64" s="5"/>
    </row>
    <row r="65" spans="1:12" ht="31.5" x14ac:dyDescent="0.25">
      <c r="A65" s="339"/>
      <c r="B65" s="42" t="s">
        <v>287</v>
      </c>
      <c r="C65" s="139">
        <v>2859.13</v>
      </c>
      <c r="D65" s="139"/>
      <c r="E65" s="139"/>
      <c r="F65" s="139"/>
      <c r="G65" s="139"/>
      <c r="H65" s="139"/>
      <c r="I65" s="139"/>
      <c r="J65" s="5"/>
    </row>
    <row r="66" spans="1:12" x14ac:dyDescent="0.25">
      <c r="A66" s="339">
        <v>23</v>
      </c>
      <c r="B66" s="42" t="s">
        <v>288</v>
      </c>
      <c r="C66" s="139">
        <v>1426.55</v>
      </c>
      <c r="D66" s="139">
        <v>406.95</v>
      </c>
      <c r="E66" s="139">
        <v>508.69</v>
      </c>
      <c r="F66" s="139">
        <v>240.1</v>
      </c>
      <c r="G66" s="139"/>
      <c r="H66" s="139"/>
      <c r="I66" s="139">
        <v>1000.11</v>
      </c>
      <c r="J66" s="5"/>
    </row>
    <row r="67" spans="1:12" x14ac:dyDescent="0.25">
      <c r="A67" s="339"/>
      <c r="B67" s="42" t="s">
        <v>289</v>
      </c>
      <c r="C67" s="139">
        <v>1426.55</v>
      </c>
      <c r="D67" s="139">
        <v>406.95</v>
      </c>
      <c r="E67" s="139">
        <v>549.38</v>
      </c>
      <c r="F67" s="139">
        <v>313.35000000000002</v>
      </c>
      <c r="G67" s="139"/>
      <c r="H67" s="139"/>
      <c r="I67" s="139"/>
      <c r="J67" s="5"/>
    </row>
    <row r="68" spans="1:12" x14ac:dyDescent="0.25">
      <c r="A68" s="339">
        <v>24</v>
      </c>
      <c r="B68" s="42" t="s">
        <v>290</v>
      </c>
      <c r="C68" s="139"/>
      <c r="D68" s="139"/>
      <c r="E68" s="139"/>
      <c r="F68" s="139"/>
      <c r="G68" s="139"/>
      <c r="H68" s="139">
        <v>1255.96</v>
      </c>
      <c r="I68" s="139"/>
      <c r="J68" s="5"/>
    </row>
    <row r="69" spans="1:12" x14ac:dyDescent="0.25">
      <c r="A69" s="339"/>
      <c r="B69" s="42" t="s">
        <v>291</v>
      </c>
      <c r="C69" s="139"/>
      <c r="D69" s="139"/>
      <c r="E69" s="139"/>
      <c r="F69" s="139"/>
      <c r="G69" s="139"/>
      <c r="H69" s="139">
        <v>1183.1199999999999</v>
      </c>
      <c r="I69" s="139"/>
      <c r="J69" s="5"/>
    </row>
    <row r="70" spans="1:12" x14ac:dyDescent="0.25">
      <c r="A70" s="339">
        <v>25</v>
      </c>
      <c r="B70" s="42" t="s">
        <v>292</v>
      </c>
      <c r="C70" s="139">
        <v>817.57</v>
      </c>
      <c r="D70" s="139">
        <v>355.3125</v>
      </c>
      <c r="E70" s="139"/>
      <c r="F70" s="139">
        <v>220.29750000000001</v>
      </c>
      <c r="G70" s="139"/>
      <c r="H70" s="139"/>
      <c r="I70" s="139">
        <v>1063.54</v>
      </c>
      <c r="J70" s="5"/>
    </row>
    <row r="71" spans="1:12" x14ac:dyDescent="0.25">
      <c r="A71" s="339"/>
      <c r="B71" s="42" t="s">
        <v>293</v>
      </c>
      <c r="C71" s="139">
        <v>1261.69</v>
      </c>
      <c r="D71" s="139">
        <v>535.83000000000004</v>
      </c>
      <c r="E71" s="139"/>
      <c r="F71" s="139">
        <v>535.83000000000004</v>
      </c>
      <c r="G71" s="139"/>
      <c r="H71" s="139"/>
      <c r="I71" s="139"/>
      <c r="J71" s="5"/>
    </row>
    <row r="72" spans="1:12" x14ac:dyDescent="0.25">
      <c r="A72" s="336">
        <v>26</v>
      </c>
      <c r="B72" s="42" t="s">
        <v>294</v>
      </c>
      <c r="C72" s="139"/>
      <c r="D72" s="139">
        <v>840.37</v>
      </c>
      <c r="E72" s="139"/>
      <c r="F72" s="139"/>
      <c r="G72" s="139"/>
      <c r="H72" s="139"/>
      <c r="I72" s="139"/>
      <c r="J72" s="5"/>
    </row>
    <row r="73" spans="1:12" ht="66" customHeight="1" x14ac:dyDescent="0.25">
      <c r="A73" s="337"/>
      <c r="B73" s="42" t="s">
        <v>595</v>
      </c>
      <c r="C73" s="139">
        <v>9953.44</v>
      </c>
      <c r="D73" s="139"/>
      <c r="E73" s="139"/>
      <c r="F73" s="139"/>
      <c r="G73" s="139"/>
      <c r="H73" s="139"/>
      <c r="I73" s="139"/>
      <c r="J73" s="5"/>
    </row>
    <row r="74" spans="1:12" ht="66" customHeight="1" x14ac:dyDescent="0.25">
      <c r="A74" s="337"/>
      <c r="B74" s="42" t="s">
        <v>596</v>
      </c>
      <c r="C74" s="139"/>
      <c r="D74" s="139">
        <v>7465.08</v>
      </c>
      <c r="E74" s="139"/>
      <c r="F74" s="139"/>
      <c r="G74" s="139"/>
      <c r="H74" s="139"/>
      <c r="I74" s="139"/>
      <c r="J74" s="5"/>
    </row>
    <row r="75" spans="1:12" x14ac:dyDescent="0.25">
      <c r="A75" s="337"/>
      <c r="B75" s="42" t="s">
        <v>295</v>
      </c>
      <c r="C75" s="139"/>
      <c r="D75" s="139">
        <v>690.75</v>
      </c>
      <c r="E75" s="139"/>
      <c r="F75" s="139"/>
      <c r="G75" s="139"/>
      <c r="H75" s="139"/>
      <c r="I75" s="139"/>
      <c r="J75" s="5"/>
    </row>
    <row r="76" spans="1:12" ht="69" customHeight="1" x14ac:dyDescent="0.25">
      <c r="A76" s="337"/>
      <c r="B76" s="91" t="s">
        <v>597</v>
      </c>
      <c r="C76" s="139">
        <v>7940.5</v>
      </c>
      <c r="D76" s="139"/>
      <c r="E76" s="139"/>
      <c r="F76" s="139"/>
      <c r="G76" s="139"/>
      <c r="H76" s="139"/>
      <c r="I76" s="139"/>
      <c r="J76" s="5"/>
    </row>
    <row r="77" spans="1:12" ht="69" customHeight="1" x14ac:dyDescent="0.25">
      <c r="A77" s="338"/>
      <c r="B77" s="91" t="s">
        <v>598</v>
      </c>
      <c r="C77" s="209"/>
      <c r="D77" s="139">
        <v>5955.38</v>
      </c>
      <c r="E77" s="139"/>
      <c r="F77" s="139"/>
      <c r="G77" s="139"/>
      <c r="H77" s="139"/>
      <c r="I77" s="139"/>
      <c r="J77" s="5"/>
    </row>
    <row r="78" spans="1:12" ht="26.25" customHeight="1" x14ac:dyDescent="0.25">
      <c r="A78" s="5">
        <v>27</v>
      </c>
      <c r="B78" s="42" t="s">
        <v>296</v>
      </c>
      <c r="C78" s="139"/>
      <c r="D78" s="139"/>
      <c r="E78" s="139">
        <v>1719.85</v>
      </c>
      <c r="F78" s="139"/>
      <c r="G78" s="139"/>
      <c r="H78" s="139"/>
      <c r="I78" s="139"/>
      <c r="J78" s="5"/>
      <c r="L78" s="107"/>
    </row>
    <row r="79" spans="1:12" ht="26.25" customHeight="1" x14ac:dyDescent="0.25">
      <c r="A79" s="132">
        <v>28</v>
      </c>
      <c r="B79" s="42" t="s">
        <v>297</v>
      </c>
      <c r="C79" s="139"/>
      <c r="D79" s="139"/>
      <c r="E79" s="139">
        <v>1314.65</v>
      </c>
      <c r="F79" s="139"/>
      <c r="G79" s="139"/>
      <c r="H79" s="139"/>
      <c r="I79" s="139"/>
      <c r="J79" s="5"/>
      <c r="L79" s="107"/>
    </row>
    <row r="80" spans="1:12" ht="31.5" customHeight="1" x14ac:dyDescent="0.25">
      <c r="A80" s="132">
        <v>29</v>
      </c>
      <c r="B80" s="42" t="s">
        <v>298</v>
      </c>
      <c r="C80" s="139"/>
      <c r="D80" s="139"/>
      <c r="E80" s="262"/>
      <c r="F80" s="139">
        <v>399.74</v>
      </c>
      <c r="G80" s="139"/>
      <c r="H80" s="139"/>
      <c r="I80" s="139"/>
      <c r="J80" s="5"/>
      <c r="L80" s="107"/>
    </row>
    <row r="81" spans="1:10" x14ac:dyDescent="0.25">
      <c r="A81" s="336">
        <v>30</v>
      </c>
      <c r="B81" s="42" t="s">
        <v>299</v>
      </c>
      <c r="C81" s="139"/>
      <c r="D81" s="139"/>
      <c r="E81" s="139"/>
      <c r="F81" s="139"/>
      <c r="G81" s="139"/>
      <c r="H81" s="139"/>
      <c r="I81" s="139"/>
      <c r="J81" s="5"/>
    </row>
    <row r="82" spans="1:10" x14ac:dyDescent="0.25">
      <c r="A82" s="337"/>
      <c r="B82" s="42" t="s">
        <v>300</v>
      </c>
      <c r="C82" s="139"/>
      <c r="D82" s="139"/>
      <c r="E82" s="139"/>
      <c r="F82" s="139"/>
      <c r="G82" s="139"/>
      <c r="H82" s="139"/>
      <c r="I82" s="139"/>
      <c r="J82" s="5">
        <v>832.28</v>
      </c>
    </row>
    <row r="83" spans="1:10" x14ac:dyDescent="0.25">
      <c r="A83" s="338"/>
      <c r="B83" s="42" t="s">
        <v>301</v>
      </c>
      <c r="C83" s="139"/>
      <c r="D83" s="139"/>
      <c r="E83" s="139"/>
      <c r="F83" s="139"/>
      <c r="G83" s="139"/>
      <c r="H83" s="139"/>
      <c r="I83" s="139"/>
      <c r="J83" s="139">
        <v>1520.11</v>
      </c>
    </row>
    <row r="84" spans="1:10" ht="31.5" customHeight="1" x14ac:dyDescent="0.25">
      <c r="A84" s="333" t="s">
        <v>447</v>
      </c>
      <c r="B84" s="333"/>
      <c r="C84" s="333"/>
      <c r="D84" s="333"/>
      <c r="E84" s="333"/>
      <c r="F84" s="333"/>
      <c r="G84" s="333"/>
      <c r="H84" s="333"/>
      <c r="I84" s="333"/>
      <c r="J84" s="333"/>
    </row>
    <row r="85" spans="1:10" ht="25.5" customHeight="1" x14ac:dyDescent="0.25">
      <c r="A85" s="334" t="s">
        <v>302</v>
      </c>
      <c r="B85" s="334"/>
      <c r="C85" s="334"/>
      <c r="D85" s="334"/>
      <c r="E85" s="334"/>
      <c r="F85" s="334"/>
      <c r="G85" s="334"/>
      <c r="H85" s="334"/>
      <c r="I85" s="334"/>
      <c r="J85" s="334"/>
    </row>
    <row r="86" spans="1:10" ht="37.5" customHeight="1" x14ac:dyDescent="0.25">
      <c r="A86" s="335" t="s">
        <v>303</v>
      </c>
      <c r="B86" s="334" t="s">
        <v>304</v>
      </c>
      <c r="C86" s="334"/>
      <c r="D86" s="334"/>
      <c r="E86" s="334"/>
      <c r="F86" s="334"/>
      <c r="G86" s="334"/>
      <c r="H86" s="334"/>
      <c r="I86" s="334"/>
      <c r="J86" s="334"/>
    </row>
    <row r="87" spans="1:10" ht="37.5" customHeight="1" x14ac:dyDescent="0.25">
      <c r="A87" s="335"/>
      <c r="B87" s="334" t="s">
        <v>305</v>
      </c>
      <c r="C87" s="334"/>
      <c r="D87" s="334"/>
      <c r="E87" s="334"/>
      <c r="F87" s="334"/>
      <c r="G87" s="334"/>
      <c r="H87" s="334"/>
      <c r="I87" s="334"/>
      <c r="J87" s="334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84:J84"/>
    <mergeCell ref="A85:J85"/>
    <mergeCell ref="A86:A87"/>
    <mergeCell ref="B86:J86"/>
    <mergeCell ref="B87:J87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5:J5"/>
    <mergeCell ref="A6:J6"/>
    <mergeCell ref="A8:A10"/>
    <mergeCell ref="B8:B10"/>
    <mergeCell ref="C8:C10"/>
    <mergeCell ref="D8:H9"/>
    <mergeCell ref="I8:I10"/>
    <mergeCell ref="J8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G28"/>
  <sheetViews>
    <sheetView topLeftCell="B1" zoomScale="82" zoomScaleNormal="82" workbookViewId="0">
      <selection activeCell="G24" sqref="G24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342" t="s">
        <v>444</v>
      </c>
      <c r="B1" s="342"/>
      <c r="C1" s="342"/>
      <c r="D1" s="342"/>
      <c r="E1" s="342"/>
      <c r="F1" s="342"/>
    </row>
    <row r="2" spans="1:6" ht="18.75" x14ac:dyDescent="0.25">
      <c r="A2" s="131"/>
      <c r="B2" s="342" t="s">
        <v>619</v>
      </c>
      <c r="C2" s="342"/>
      <c r="D2" s="342"/>
      <c r="E2" s="342"/>
      <c r="F2" s="342"/>
    </row>
    <row r="3" spans="1:6" ht="18.75" x14ac:dyDescent="0.25">
      <c r="A3" s="131"/>
      <c r="B3" s="131"/>
      <c r="C3" s="131"/>
      <c r="D3" s="131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412">
        <v>1</v>
      </c>
      <c r="B5" s="470" t="s">
        <v>31</v>
      </c>
      <c r="C5" s="132" t="s">
        <v>376</v>
      </c>
      <c r="D5" s="5" t="s">
        <v>32</v>
      </c>
      <c r="E5" s="116">
        <v>408.39</v>
      </c>
      <c r="F5" s="339" t="s">
        <v>33</v>
      </c>
    </row>
    <row r="6" spans="1:6" ht="27" customHeight="1" x14ac:dyDescent="0.25">
      <c r="A6" s="412"/>
      <c r="B6" s="470"/>
      <c r="C6" s="132" t="s">
        <v>375</v>
      </c>
      <c r="D6" s="5" t="s">
        <v>310</v>
      </c>
      <c r="E6" s="116">
        <v>484.52</v>
      </c>
      <c r="F6" s="339"/>
    </row>
    <row r="7" spans="1:6" ht="27" customHeight="1" x14ac:dyDescent="0.25">
      <c r="A7" s="412">
        <v>2</v>
      </c>
      <c r="B7" s="470" t="s">
        <v>34</v>
      </c>
      <c r="C7" s="132" t="s">
        <v>374</v>
      </c>
      <c r="D7" s="5" t="s">
        <v>35</v>
      </c>
      <c r="E7" s="116">
        <v>484.52</v>
      </c>
      <c r="F7" s="339" t="s">
        <v>36</v>
      </c>
    </row>
    <row r="8" spans="1:6" ht="27" customHeight="1" x14ac:dyDescent="0.25">
      <c r="A8" s="412"/>
      <c r="B8" s="470"/>
      <c r="C8" s="132" t="s">
        <v>374</v>
      </c>
      <c r="D8" s="5" t="s">
        <v>37</v>
      </c>
      <c r="E8" s="116">
        <v>1009.42</v>
      </c>
      <c r="F8" s="339"/>
    </row>
    <row r="9" spans="1:6" ht="27" customHeight="1" x14ac:dyDescent="0.25">
      <c r="A9" s="43">
        <v>3</v>
      </c>
      <c r="B9" s="42" t="s">
        <v>38</v>
      </c>
      <c r="C9" s="132" t="s">
        <v>373</v>
      </c>
      <c r="D9" s="149" t="s">
        <v>311</v>
      </c>
      <c r="E9" s="116">
        <v>481.74</v>
      </c>
      <c r="F9" s="5" t="s">
        <v>314</v>
      </c>
    </row>
    <row r="10" spans="1:6" ht="27" customHeight="1" x14ac:dyDescent="0.25">
      <c r="A10" s="412">
        <v>4</v>
      </c>
      <c r="B10" s="42" t="s">
        <v>39</v>
      </c>
      <c r="C10" s="6" t="s">
        <v>40</v>
      </c>
      <c r="D10" s="5" t="s">
        <v>309</v>
      </c>
      <c r="E10" s="139">
        <v>1321.86</v>
      </c>
      <c r="F10" s="5" t="s">
        <v>41</v>
      </c>
    </row>
    <row r="11" spans="1:6" ht="27" customHeight="1" x14ac:dyDescent="0.25">
      <c r="A11" s="412"/>
      <c r="B11" s="42" t="s">
        <v>42</v>
      </c>
      <c r="C11" s="6" t="s">
        <v>308</v>
      </c>
      <c r="D11" s="5" t="s">
        <v>309</v>
      </c>
      <c r="E11" s="139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39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39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6" t="s">
        <v>1</v>
      </c>
      <c r="E14" s="139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39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49" t="s">
        <v>311</v>
      </c>
      <c r="E16" s="139">
        <v>641.48</v>
      </c>
      <c r="F16" s="5" t="s">
        <v>363</v>
      </c>
    </row>
    <row r="17" spans="1:7" ht="27" customHeight="1" x14ac:dyDescent="0.25">
      <c r="A17" s="43">
        <v>10</v>
      </c>
      <c r="B17" s="42" t="s">
        <v>50</v>
      </c>
      <c r="C17" s="132" t="s">
        <v>77</v>
      </c>
      <c r="D17" s="5" t="s">
        <v>11</v>
      </c>
      <c r="E17" s="116">
        <v>587.85</v>
      </c>
      <c r="F17" s="5" t="s">
        <v>313</v>
      </c>
    </row>
    <row r="18" spans="1:7" ht="27" customHeight="1" x14ac:dyDescent="0.25">
      <c r="A18" s="43">
        <v>11</v>
      </c>
      <c r="B18" s="42" t="s">
        <v>51</v>
      </c>
      <c r="C18" s="132" t="s">
        <v>372</v>
      </c>
      <c r="D18" s="5" t="s">
        <v>309</v>
      </c>
      <c r="E18" s="116">
        <v>393.33</v>
      </c>
      <c r="F18" s="5" t="s">
        <v>314</v>
      </c>
    </row>
    <row r="19" spans="1:7" ht="27" customHeight="1" x14ac:dyDescent="0.25">
      <c r="A19" s="43">
        <v>12</v>
      </c>
      <c r="B19" s="42" t="s">
        <v>52</v>
      </c>
      <c r="C19" s="132" t="s">
        <v>378</v>
      </c>
      <c r="D19" s="149" t="s">
        <v>312</v>
      </c>
      <c r="E19" s="116">
        <v>351.83</v>
      </c>
      <c r="F19" s="5" t="s">
        <v>315</v>
      </c>
    </row>
    <row r="20" spans="1:7" ht="68.25" customHeight="1" x14ac:dyDescent="0.25">
      <c r="A20" s="412">
        <v>13</v>
      </c>
      <c r="B20" s="124" t="s">
        <v>53</v>
      </c>
      <c r="C20" s="468" t="s">
        <v>369</v>
      </c>
      <c r="D20" s="336" t="s">
        <v>309</v>
      </c>
      <c r="E20" s="466">
        <v>473.75</v>
      </c>
      <c r="F20" s="336"/>
    </row>
    <row r="21" spans="1:7" ht="24.75" customHeight="1" x14ac:dyDescent="0.25">
      <c r="A21" s="412"/>
      <c r="B21" s="113" t="s">
        <v>377</v>
      </c>
      <c r="C21" s="469"/>
      <c r="D21" s="338"/>
      <c r="E21" s="467"/>
      <c r="F21" s="338"/>
    </row>
    <row r="22" spans="1:7" ht="51.75" customHeight="1" x14ac:dyDescent="0.25">
      <c r="A22" s="43">
        <v>14</v>
      </c>
      <c r="B22" s="112" t="s">
        <v>364</v>
      </c>
      <c r="C22" s="25" t="s">
        <v>370</v>
      </c>
      <c r="D22" s="5" t="s">
        <v>309</v>
      </c>
      <c r="E22" s="116">
        <v>948.82</v>
      </c>
      <c r="F22" s="6"/>
    </row>
    <row r="23" spans="1:7" ht="51.75" customHeight="1" x14ac:dyDescent="0.25">
      <c r="A23" s="43">
        <v>15</v>
      </c>
      <c r="B23" s="112" t="s">
        <v>365</v>
      </c>
      <c r="C23" s="25" t="s">
        <v>371</v>
      </c>
      <c r="D23" s="5" t="s">
        <v>309</v>
      </c>
      <c r="E23" s="116">
        <v>316.27</v>
      </c>
      <c r="F23" s="5"/>
    </row>
    <row r="24" spans="1:7" ht="28.5" customHeight="1" x14ac:dyDescent="0.25">
      <c r="A24" s="43">
        <v>16</v>
      </c>
      <c r="B24" s="114" t="s">
        <v>54</v>
      </c>
      <c r="C24" s="6" t="s">
        <v>368</v>
      </c>
      <c r="D24" s="5" t="s">
        <v>309</v>
      </c>
      <c r="E24" s="5">
        <v>352.15</v>
      </c>
      <c r="F24" s="5"/>
      <c r="G24" s="86"/>
    </row>
    <row r="25" spans="1:7" ht="28.5" customHeight="1" x14ac:dyDescent="0.25">
      <c r="A25" s="409">
        <v>17</v>
      </c>
      <c r="B25" s="92" t="s">
        <v>55</v>
      </c>
      <c r="C25" s="336" t="s">
        <v>367</v>
      </c>
      <c r="D25" s="336" t="s">
        <v>309</v>
      </c>
      <c r="E25" s="409">
        <v>406.95</v>
      </c>
      <c r="F25" s="336"/>
    </row>
    <row r="26" spans="1:7" ht="28.5" customHeight="1" x14ac:dyDescent="0.25">
      <c r="A26" s="411"/>
      <c r="B26" s="93" t="s">
        <v>366</v>
      </c>
      <c r="C26" s="338"/>
      <c r="D26" s="338"/>
      <c r="E26" s="411"/>
      <c r="F26" s="338"/>
    </row>
    <row r="28" spans="1:7" ht="45" customHeight="1" x14ac:dyDescent="0.25">
      <c r="A28" s="227" t="s">
        <v>303</v>
      </c>
      <c r="B28" s="465" t="s">
        <v>436</v>
      </c>
      <c r="C28" s="465"/>
      <c r="D28" s="465"/>
      <c r="E28" s="465"/>
      <c r="F28" s="465"/>
    </row>
  </sheetData>
  <mergeCells count="20">
    <mergeCell ref="A25:A26"/>
    <mergeCell ref="D25:D26"/>
    <mergeCell ref="C25:C26"/>
    <mergeCell ref="F25:F26"/>
    <mergeCell ref="A20:A21"/>
    <mergeCell ref="A10:A11"/>
    <mergeCell ref="A1:F1"/>
    <mergeCell ref="A5:A6"/>
    <mergeCell ref="B5:B6"/>
    <mergeCell ref="F5:F6"/>
    <mergeCell ref="A7:A8"/>
    <mergeCell ref="B7:B8"/>
    <mergeCell ref="F7:F8"/>
    <mergeCell ref="B2:F2"/>
    <mergeCell ref="B28:F28"/>
    <mergeCell ref="D20:D21"/>
    <mergeCell ref="E20:E21"/>
    <mergeCell ref="F20:F21"/>
    <mergeCell ref="C20:C21"/>
    <mergeCell ref="E25:E26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342" t="s">
        <v>457</v>
      </c>
      <c r="B1" s="342"/>
      <c r="C1" s="342"/>
      <c r="D1" s="342"/>
      <c r="E1" s="342"/>
      <c r="F1" s="342"/>
    </row>
    <row r="2" spans="1:6" ht="18.75" x14ac:dyDescent="0.25">
      <c r="A2" s="131"/>
      <c r="B2" s="131"/>
      <c r="C2" s="131"/>
      <c r="D2" s="131"/>
      <c r="E2" s="131"/>
      <c r="F2" s="131"/>
    </row>
    <row r="3" spans="1:6" ht="18.75" x14ac:dyDescent="0.25">
      <c r="A3" s="131"/>
      <c r="B3" s="131"/>
      <c r="C3" s="131"/>
      <c r="D3" s="131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412">
        <v>1</v>
      </c>
      <c r="B5" s="470" t="s">
        <v>31</v>
      </c>
      <c r="C5" s="132" t="s">
        <v>376</v>
      </c>
      <c r="D5" s="5" t="s">
        <v>32</v>
      </c>
      <c r="E5" s="116">
        <v>408.39</v>
      </c>
      <c r="F5" s="339" t="s">
        <v>33</v>
      </c>
    </row>
    <row r="6" spans="1:6" ht="27" customHeight="1" x14ac:dyDescent="0.25">
      <c r="A6" s="412"/>
      <c r="B6" s="470"/>
      <c r="C6" s="132" t="s">
        <v>375</v>
      </c>
      <c r="D6" s="5" t="s">
        <v>310</v>
      </c>
      <c r="E6" s="116">
        <v>484.52</v>
      </c>
      <c r="F6" s="339"/>
    </row>
    <row r="7" spans="1:6" ht="27" customHeight="1" x14ac:dyDescent="0.25">
      <c r="A7" s="412">
        <v>2</v>
      </c>
      <c r="B7" s="470" t="s">
        <v>34</v>
      </c>
      <c r="C7" s="132" t="s">
        <v>374</v>
      </c>
      <c r="D7" s="5" t="s">
        <v>35</v>
      </c>
      <c r="E7" s="116">
        <v>484.52</v>
      </c>
      <c r="F7" s="339" t="s">
        <v>36</v>
      </c>
    </row>
    <row r="8" spans="1:6" ht="27" customHeight="1" x14ac:dyDescent="0.25">
      <c r="A8" s="412"/>
      <c r="B8" s="470"/>
      <c r="C8" s="132" t="s">
        <v>374</v>
      </c>
      <c r="D8" s="5" t="s">
        <v>37</v>
      </c>
      <c r="E8" s="116">
        <v>1009.42</v>
      </c>
      <c r="F8" s="339"/>
    </row>
    <row r="9" spans="1:6" ht="27" customHeight="1" x14ac:dyDescent="0.25">
      <c r="A9" s="43">
        <v>3</v>
      </c>
      <c r="B9" s="42" t="s">
        <v>38</v>
      </c>
      <c r="C9" s="132" t="s">
        <v>373</v>
      </c>
      <c r="D9" s="149" t="s">
        <v>311</v>
      </c>
      <c r="E9" s="116">
        <v>481.74</v>
      </c>
      <c r="F9" s="5" t="s">
        <v>314</v>
      </c>
    </row>
    <row r="10" spans="1:6" ht="27" customHeight="1" x14ac:dyDescent="0.25">
      <c r="A10" s="412">
        <v>4</v>
      </c>
      <c r="B10" s="42" t="s">
        <v>39</v>
      </c>
      <c r="C10" s="6" t="s">
        <v>40</v>
      </c>
      <c r="D10" s="5" t="s">
        <v>309</v>
      </c>
      <c r="E10" s="116">
        <v>1321.86</v>
      </c>
      <c r="F10" s="5" t="s">
        <v>41</v>
      </c>
    </row>
    <row r="11" spans="1:6" ht="27" customHeight="1" x14ac:dyDescent="0.25">
      <c r="A11" s="412"/>
      <c r="B11" s="42" t="s">
        <v>42</v>
      </c>
      <c r="C11" s="6" t="s">
        <v>308</v>
      </c>
      <c r="D11" s="5" t="s">
        <v>309</v>
      </c>
      <c r="E11" s="116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6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6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6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6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49" t="s">
        <v>311</v>
      </c>
      <c r="E16" s="116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2" t="s">
        <v>77</v>
      </c>
      <c r="D17" s="5" t="s">
        <v>11</v>
      </c>
      <c r="E17" s="116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2" t="s">
        <v>372</v>
      </c>
      <c r="D18" s="5" t="s">
        <v>309</v>
      </c>
      <c r="E18" s="116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2" t="s">
        <v>378</v>
      </c>
      <c r="D19" s="149" t="s">
        <v>312</v>
      </c>
      <c r="E19" s="116">
        <v>351.83</v>
      </c>
      <c r="F19" s="5" t="s">
        <v>315</v>
      </c>
    </row>
    <row r="20" spans="1:6" ht="68.25" customHeight="1" x14ac:dyDescent="0.25">
      <c r="A20" s="412">
        <v>13</v>
      </c>
      <c r="B20" s="124" t="s">
        <v>53</v>
      </c>
      <c r="C20" s="468" t="s">
        <v>369</v>
      </c>
      <c r="D20" s="336" t="s">
        <v>309</v>
      </c>
      <c r="E20" s="466">
        <v>473.75</v>
      </c>
      <c r="F20" s="336"/>
    </row>
    <row r="21" spans="1:6" ht="24.75" customHeight="1" x14ac:dyDescent="0.25">
      <c r="A21" s="412"/>
      <c r="B21" s="113" t="s">
        <v>377</v>
      </c>
      <c r="C21" s="469"/>
      <c r="D21" s="338"/>
      <c r="E21" s="467"/>
      <c r="F21" s="338"/>
    </row>
    <row r="22" spans="1:6" ht="51.75" customHeight="1" x14ac:dyDescent="0.25">
      <c r="A22" s="43">
        <v>14</v>
      </c>
      <c r="B22" s="112" t="s">
        <v>364</v>
      </c>
      <c r="C22" s="25" t="s">
        <v>370</v>
      </c>
      <c r="D22" s="5" t="s">
        <v>309</v>
      </c>
      <c r="E22" s="116">
        <v>948.82</v>
      </c>
      <c r="F22" s="6"/>
    </row>
    <row r="23" spans="1:6" ht="51.75" customHeight="1" x14ac:dyDescent="0.25">
      <c r="A23" s="43">
        <v>15</v>
      </c>
      <c r="B23" s="112" t="s">
        <v>365</v>
      </c>
      <c r="C23" s="25" t="s">
        <v>371</v>
      </c>
      <c r="D23" s="5" t="s">
        <v>309</v>
      </c>
      <c r="E23" s="116">
        <v>316.27</v>
      </c>
      <c r="F23" s="5"/>
    </row>
    <row r="24" spans="1:6" ht="28.5" customHeight="1" x14ac:dyDescent="0.25">
      <c r="A24" s="43">
        <v>16</v>
      </c>
      <c r="B24" s="114" t="s">
        <v>54</v>
      </c>
      <c r="C24" s="6" t="s">
        <v>368</v>
      </c>
      <c r="D24" s="5" t="s">
        <v>309</v>
      </c>
      <c r="E24" s="115">
        <v>352.15</v>
      </c>
      <c r="F24" s="5"/>
    </row>
    <row r="25" spans="1:6" ht="28.5" customHeight="1" x14ac:dyDescent="0.25">
      <c r="A25" s="409">
        <v>17</v>
      </c>
      <c r="B25" s="92" t="s">
        <v>55</v>
      </c>
      <c r="C25" s="336" t="s">
        <v>367</v>
      </c>
      <c r="D25" s="336" t="s">
        <v>309</v>
      </c>
      <c r="E25" s="409">
        <v>406.95</v>
      </c>
      <c r="F25" s="336"/>
    </row>
    <row r="26" spans="1:6" ht="28.5" customHeight="1" x14ac:dyDescent="0.25">
      <c r="A26" s="411"/>
      <c r="B26" s="93" t="s">
        <v>366</v>
      </c>
      <c r="C26" s="338"/>
      <c r="D26" s="338"/>
      <c r="E26" s="411"/>
      <c r="F26" s="338"/>
    </row>
  </sheetData>
  <mergeCells count="18"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  <mergeCell ref="A25:A26"/>
    <mergeCell ref="C25:C26"/>
    <mergeCell ref="D25:D26"/>
    <mergeCell ref="E25:E26"/>
    <mergeCell ref="F25:F26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043B-47DF-4DF5-A447-BD4A350FA3F0}">
  <sheetPr>
    <pageSetUpPr fitToPage="1"/>
  </sheetPr>
  <dimension ref="A1:F47"/>
  <sheetViews>
    <sheetView zoomScale="70" zoomScaleNormal="70" workbookViewId="0">
      <selection activeCell="L37" sqref="L37"/>
    </sheetView>
  </sheetViews>
  <sheetFormatPr defaultRowHeight="15.75" x14ac:dyDescent="0.25"/>
  <cols>
    <col min="1" max="1" width="4.85546875" style="80" customWidth="1"/>
    <col min="2" max="2" width="77.5703125" style="275" customWidth="1"/>
    <col min="3" max="3" width="8.85546875" style="120" customWidth="1"/>
    <col min="4" max="4" width="23.7109375" style="275" customWidth="1"/>
    <col min="5" max="5" width="19.140625" style="262" customWidth="1"/>
    <col min="6" max="16384" width="9.140625" style="44"/>
  </cols>
  <sheetData>
    <row r="1" spans="1:6" x14ac:dyDescent="0.25">
      <c r="A1" s="44"/>
      <c r="B1" s="262"/>
      <c r="D1" s="262"/>
    </row>
    <row r="2" spans="1:6" ht="18.75" x14ac:dyDescent="0.25">
      <c r="A2" s="342" t="s">
        <v>443</v>
      </c>
      <c r="B2" s="342"/>
      <c r="C2" s="342"/>
      <c r="D2" s="342"/>
      <c r="E2" s="342"/>
      <c r="F2" s="342"/>
    </row>
    <row r="3" spans="1:6" x14ac:dyDescent="0.25">
      <c r="A3" s="44"/>
      <c r="B3" s="479" t="s">
        <v>694</v>
      </c>
      <c r="C3" s="479"/>
      <c r="D3" s="479"/>
      <c r="E3" s="232" t="s">
        <v>200</v>
      </c>
    </row>
    <row r="4" spans="1:6" x14ac:dyDescent="0.25">
      <c r="A4" s="15" t="s">
        <v>26</v>
      </c>
      <c r="B4" s="226" t="s">
        <v>27</v>
      </c>
      <c r="C4" s="263" t="s">
        <v>73</v>
      </c>
      <c r="D4" s="263" t="s">
        <v>28</v>
      </c>
      <c r="E4" s="226" t="s">
        <v>74</v>
      </c>
    </row>
    <row r="5" spans="1:6" x14ac:dyDescent="0.25">
      <c r="A5" s="15"/>
      <c r="B5" s="265"/>
      <c r="C5" s="263"/>
      <c r="D5" s="263"/>
      <c r="E5" s="226"/>
    </row>
    <row r="6" spans="1:6" x14ac:dyDescent="0.25">
      <c r="A6" s="15"/>
      <c r="B6" s="265" t="s">
        <v>75</v>
      </c>
      <c r="C6" s="226"/>
      <c r="D6" s="266"/>
      <c r="E6" s="5"/>
    </row>
    <row r="7" spans="1:6" x14ac:dyDescent="0.25">
      <c r="A7" s="43">
        <v>1</v>
      </c>
      <c r="B7" s="42" t="s">
        <v>76</v>
      </c>
      <c r="C7" s="6" t="s">
        <v>11</v>
      </c>
      <c r="D7" s="6" t="s">
        <v>77</v>
      </c>
      <c r="E7" s="480">
        <v>1469.62</v>
      </c>
    </row>
    <row r="8" spans="1:6" x14ac:dyDescent="0.25">
      <c r="A8" s="409" t="s">
        <v>78</v>
      </c>
      <c r="B8" s="42" t="s">
        <v>79</v>
      </c>
      <c r="C8" s="6" t="s">
        <v>11</v>
      </c>
      <c r="D8" s="6" t="s">
        <v>80</v>
      </c>
      <c r="E8" s="481"/>
    </row>
    <row r="9" spans="1:6" x14ac:dyDescent="0.25">
      <c r="A9" s="410"/>
      <c r="B9" s="42" t="s">
        <v>81</v>
      </c>
      <c r="C9" s="6" t="s">
        <v>11</v>
      </c>
      <c r="D9" s="5" t="s">
        <v>82</v>
      </c>
      <c r="E9" s="481"/>
    </row>
    <row r="10" spans="1:6" x14ac:dyDescent="0.25">
      <c r="A10" s="411"/>
      <c r="B10" s="42" t="s">
        <v>83</v>
      </c>
      <c r="C10" s="6" t="s">
        <v>11</v>
      </c>
      <c r="D10" s="5" t="s">
        <v>84</v>
      </c>
      <c r="E10" s="481"/>
    </row>
    <row r="11" spans="1:6" x14ac:dyDescent="0.25">
      <c r="A11" s="409" t="s">
        <v>85</v>
      </c>
      <c r="B11" s="42" t="s">
        <v>86</v>
      </c>
      <c r="C11" s="6" t="s">
        <v>11</v>
      </c>
      <c r="D11" s="5" t="s">
        <v>87</v>
      </c>
      <c r="E11" s="481"/>
    </row>
    <row r="12" spans="1:6" x14ac:dyDescent="0.25">
      <c r="A12" s="411"/>
      <c r="B12" s="42" t="s">
        <v>88</v>
      </c>
      <c r="C12" s="6" t="s">
        <v>11</v>
      </c>
      <c r="D12" s="5" t="s">
        <v>89</v>
      </c>
      <c r="E12" s="482"/>
    </row>
    <row r="13" spans="1:6" x14ac:dyDescent="0.25">
      <c r="A13" s="409">
        <v>2</v>
      </c>
      <c r="B13" s="42" t="s">
        <v>90</v>
      </c>
      <c r="C13" s="6" t="s">
        <v>11</v>
      </c>
      <c r="D13" s="5" t="s">
        <v>91</v>
      </c>
      <c r="E13" s="274">
        <v>450</v>
      </c>
    </row>
    <row r="14" spans="1:6" ht="31.5" x14ac:dyDescent="0.25">
      <c r="A14" s="411"/>
      <c r="B14" s="42" t="s">
        <v>92</v>
      </c>
      <c r="C14" s="6" t="s">
        <v>11</v>
      </c>
      <c r="D14" s="6" t="s">
        <v>93</v>
      </c>
      <c r="E14" s="274">
        <v>255.36</v>
      </c>
    </row>
    <row r="15" spans="1:6" x14ac:dyDescent="0.25">
      <c r="A15" s="409">
        <v>3</v>
      </c>
      <c r="B15" s="42" t="s">
        <v>94</v>
      </c>
      <c r="C15" s="6" t="s">
        <v>11</v>
      </c>
      <c r="D15" s="5" t="s">
        <v>95</v>
      </c>
      <c r="E15" s="5">
        <v>637.24</v>
      </c>
    </row>
    <row r="16" spans="1:6" x14ac:dyDescent="0.25">
      <c r="A16" s="410"/>
      <c r="B16" s="42" t="s">
        <v>96</v>
      </c>
      <c r="C16" s="6" t="s">
        <v>11</v>
      </c>
      <c r="D16" s="5" t="s">
        <v>97</v>
      </c>
      <c r="E16" s="5">
        <v>889.74</v>
      </c>
    </row>
    <row r="17" spans="1:5" x14ac:dyDescent="0.25">
      <c r="A17" s="411"/>
      <c r="B17" s="42" t="s">
        <v>98</v>
      </c>
      <c r="C17" s="6" t="s">
        <v>11</v>
      </c>
      <c r="D17" s="5" t="s">
        <v>99</v>
      </c>
      <c r="E17" s="327">
        <v>1172.72</v>
      </c>
    </row>
    <row r="18" spans="1:5" ht="63" x14ac:dyDescent="0.25">
      <c r="A18" s="43">
        <v>4</v>
      </c>
      <c r="B18" s="91" t="s">
        <v>100</v>
      </c>
      <c r="C18" s="6" t="s">
        <v>11</v>
      </c>
      <c r="D18" s="259" t="s">
        <v>101</v>
      </c>
      <c r="E18" s="328">
        <v>2276.73</v>
      </c>
    </row>
    <row r="19" spans="1:5" x14ac:dyDescent="0.25">
      <c r="A19" s="409">
        <v>5</v>
      </c>
      <c r="B19" s="476" t="s">
        <v>103</v>
      </c>
      <c r="C19" s="483" t="s">
        <v>1</v>
      </c>
      <c r="D19" s="483" t="s">
        <v>614</v>
      </c>
      <c r="E19" s="339">
        <v>722.85</v>
      </c>
    </row>
    <row r="20" spans="1:5" x14ac:dyDescent="0.25">
      <c r="A20" s="411"/>
      <c r="B20" s="477"/>
      <c r="C20" s="483"/>
      <c r="D20" s="483"/>
      <c r="E20" s="339"/>
    </row>
    <row r="21" spans="1:5" x14ac:dyDescent="0.25">
      <c r="B21" s="81"/>
      <c r="C21" s="82"/>
      <c r="D21" s="82"/>
      <c r="E21" s="270"/>
    </row>
    <row r="23" spans="1:5" x14ac:dyDescent="0.25">
      <c r="B23" s="227" t="s">
        <v>105</v>
      </c>
      <c r="C23" s="227"/>
      <c r="D23" s="264"/>
    </row>
    <row r="24" spans="1:5" x14ac:dyDescent="0.25">
      <c r="A24" s="412" t="s">
        <v>106</v>
      </c>
      <c r="B24" s="472" t="s">
        <v>100</v>
      </c>
      <c r="C24" s="468"/>
      <c r="D24" s="336" t="s">
        <v>101</v>
      </c>
      <c r="E24" s="474">
        <v>2276.73</v>
      </c>
    </row>
    <row r="25" spans="1:5" x14ac:dyDescent="0.25">
      <c r="A25" s="412"/>
      <c r="B25" s="473"/>
      <c r="C25" s="469"/>
      <c r="D25" s="338"/>
      <c r="E25" s="475"/>
    </row>
    <row r="26" spans="1:5" ht="47.25" x14ac:dyDescent="0.25">
      <c r="A26" s="64" t="s">
        <v>107</v>
      </c>
      <c r="B26" s="81" t="s">
        <v>108</v>
      </c>
      <c r="C26" s="45"/>
      <c r="D26" s="224" t="s">
        <v>109</v>
      </c>
      <c r="E26" s="271">
        <v>265.08</v>
      </c>
    </row>
    <row r="27" spans="1:5" x14ac:dyDescent="0.25">
      <c r="A27" s="409">
        <v>6</v>
      </c>
      <c r="B27" s="42" t="s">
        <v>110</v>
      </c>
      <c r="C27" s="45"/>
      <c r="D27" s="224" t="s">
        <v>111</v>
      </c>
      <c r="E27" s="271">
        <v>404</v>
      </c>
    </row>
    <row r="28" spans="1:5" x14ac:dyDescent="0.25">
      <c r="A28" s="411"/>
      <c r="B28" s="42" t="s">
        <v>112</v>
      </c>
      <c r="C28" s="6"/>
      <c r="D28" s="224" t="s">
        <v>113</v>
      </c>
      <c r="E28" s="139">
        <v>669.23</v>
      </c>
    </row>
    <row r="29" spans="1:5" x14ac:dyDescent="0.25">
      <c r="A29" s="43">
        <v>7</v>
      </c>
      <c r="B29" s="42" t="s">
        <v>114</v>
      </c>
      <c r="C29" s="6"/>
      <c r="D29" s="6" t="s">
        <v>115</v>
      </c>
      <c r="E29" s="5">
        <v>237.11</v>
      </c>
    </row>
    <row r="30" spans="1:5" x14ac:dyDescent="0.25">
      <c r="A30" s="43">
        <v>8</v>
      </c>
      <c r="B30" s="42" t="s">
        <v>116</v>
      </c>
      <c r="C30" s="6"/>
      <c r="D30" s="6" t="s">
        <v>117</v>
      </c>
      <c r="E30" s="5">
        <v>734.81</v>
      </c>
    </row>
    <row r="31" spans="1:5" x14ac:dyDescent="0.25">
      <c r="B31" s="81"/>
      <c r="C31" s="82"/>
      <c r="D31" s="272"/>
      <c r="E31" s="329"/>
    </row>
    <row r="32" spans="1:5" x14ac:dyDescent="0.25">
      <c r="B32" s="227" t="s">
        <v>119</v>
      </c>
      <c r="C32" s="82"/>
      <c r="D32" s="82"/>
      <c r="E32" s="120"/>
    </row>
    <row r="33" spans="1:5" x14ac:dyDescent="0.25">
      <c r="A33" s="43">
        <v>1</v>
      </c>
      <c r="B33" s="42" t="s">
        <v>120</v>
      </c>
      <c r="C33" s="6"/>
      <c r="D33" s="6" t="s">
        <v>121</v>
      </c>
      <c r="E33" s="274">
        <v>960</v>
      </c>
    </row>
    <row r="34" spans="1:5" x14ac:dyDescent="0.25">
      <c r="A34" s="76">
        <v>2</v>
      </c>
      <c r="B34" s="91" t="s">
        <v>122</v>
      </c>
      <c r="C34" s="6"/>
      <c r="D34" s="5" t="s">
        <v>123</v>
      </c>
      <c r="E34" s="139">
        <v>106.91</v>
      </c>
    </row>
    <row r="35" spans="1:5" ht="31.5" x14ac:dyDescent="0.25">
      <c r="A35" s="76">
        <v>3</v>
      </c>
      <c r="B35" s="42" t="s">
        <v>124</v>
      </c>
      <c r="C35" s="6"/>
      <c r="D35" s="5" t="s">
        <v>125</v>
      </c>
      <c r="E35" s="139">
        <v>106.91</v>
      </c>
    </row>
    <row r="36" spans="1:5" x14ac:dyDescent="0.25">
      <c r="A36" s="88">
        <v>4</v>
      </c>
      <c r="B36" s="209" t="s">
        <v>126</v>
      </c>
      <c r="C36" s="89"/>
      <c r="D36" s="5" t="s">
        <v>127</v>
      </c>
      <c r="E36" s="139">
        <v>106.91</v>
      </c>
    </row>
    <row r="37" spans="1:5" x14ac:dyDescent="0.25">
      <c r="A37" s="88">
        <v>5</v>
      </c>
      <c r="B37" s="91" t="s">
        <v>128</v>
      </c>
      <c r="C37" s="89"/>
      <c r="D37" s="5" t="s">
        <v>129</v>
      </c>
      <c r="E37" s="139">
        <v>106.91</v>
      </c>
    </row>
    <row r="38" spans="1:5" x14ac:dyDescent="0.25">
      <c r="A38" s="88">
        <v>6</v>
      </c>
      <c r="B38" s="91" t="s">
        <v>130</v>
      </c>
      <c r="C38" s="89"/>
      <c r="D38" s="5" t="s">
        <v>131</v>
      </c>
      <c r="E38" s="139">
        <v>106.91</v>
      </c>
    </row>
    <row r="39" spans="1:5" ht="47.25" x14ac:dyDescent="0.25">
      <c r="A39" s="76">
        <v>7</v>
      </c>
      <c r="B39" s="225" t="s">
        <v>132</v>
      </c>
      <c r="C39" s="6"/>
      <c r="D39" s="224" t="s">
        <v>133</v>
      </c>
      <c r="E39" s="139">
        <v>2276.73</v>
      </c>
    </row>
    <row r="40" spans="1:5" ht="31.5" x14ac:dyDescent="0.25">
      <c r="A40" s="224">
        <v>8</v>
      </c>
      <c r="B40" s="225" t="s">
        <v>600</v>
      </c>
      <c r="C40" s="6"/>
      <c r="D40" s="224" t="s">
        <v>613</v>
      </c>
      <c r="E40" s="139">
        <v>283.18</v>
      </c>
    </row>
    <row r="41" spans="1:5" x14ac:dyDescent="0.25">
      <c r="A41" s="76">
        <v>9</v>
      </c>
      <c r="B41" s="91" t="s">
        <v>134</v>
      </c>
      <c r="C41" s="6"/>
      <c r="D41" s="6" t="s">
        <v>135</v>
      </c>
      <c r="E41" s="5">
        <v>237.11</v>
      </c>
    </row>
    <row r="42" spans="1:5" x14ac:dyDescent="0.25">
      <c r="A42" s="43">
        <v>10</v>
      </c>
      <c r="B42" s="91" t="s">
        <v>136</v>
      </c>
      <c r="C42" s="6"/>
      <c r="D42" s="6" t="s">
        <v>137</v>
      </c>
      <c r="E42" s="5">
        <v>237.11</v>
      </c>
    </row>
    <row r="43" spans="1:5" x14ac:dyDescent="0.25">
      <c r="A43" s="75">
        <v>11</v>
      </c>
      <c r="B43" s="91" t="s">
        <v>138</v>
      </c>
      <c r="C43" s="25"/>
      <c r="D43" s="6" t="s">
        <v>139</v>
      </c>
      <c r="E43" s="5">
        <v>292.77</v>
      </c>
    </row>
    <row r="44" spans="1:5" x14ac:dyDescent="0.25">
      <c r="A44" s="409">
        <v>12</v>
      </c>
      <c r="B44" s="476" t="s">
        <v>140</v>
      </c>
      <c r="C44" s="468"/>
      <c r="D44" s="346" t="s">
        <v>141</v>
      </c>
      <c r="E44" s="339">
        <v>722.85</v>
      </c>
    </row>
    <row r="45" spans="1:5" x14ac:dyDescent="0.25">
      <c r="A45" s="411"/>
      <c r="B45" s="477"/>
      <c r="C45" s="469"/>
      <c r="D45" s="478"/>
      <c r="E45" s="339"/>
    </row>
    <row r="47" spans="1:5" ht="32.25" customHeight="1" x14ac:dyDescent="0.25">
      <c r="A47" s="159" t="s">
        <v>303</v>
      </c>
      <c r="B47" s="471" t="s">
        <v>436</v>
      </c>
      <c r="C47" s="471"/>
      <c r="D47" s="471"/>
      <c r="E47" s="471"/>
    </row>
  </sheetData>
  <mergeCells count="24">
    <mergeCell ref="E19:E20"/>
    <mergeCell ref="A2:F2"/>
    <mergeCell ref="B3:D3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B47:E47"/>
    <mergeCell ref="A24:A25"/>
    <mergeCell ref="B24:B25"/>
    <mergeCell ref="C24:C25"/>
    <mergeCell ref="D24:D25"/>
    <mergeCell ref="E24:E25"/>
    <mergeCell ref="A27:A28"/>
    <mergeCell ref="A44:A45"/>
    <mergeCell ref="B44:B45"/>
    <mergeCell ref="C44:C45"/>
    <mergeCell ref="D44:D45"/>
    <mergeCell ref="E44:E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853F-C3B1-42AD-8149-DE9162C17D0A}">
  <sheetPr>
    <pageSetUpPr fitToPage="1"/>
  </sheetPr>
  <dimension ref="A1:F47"/>
  <sheetViews>
    <sheetView zoomScale="90" zoomScaleNormal="90" workbookViewId="0">
      <selection activeCell="E19" sqref="E19:E20"/>
    </sheetView>
  </sheetViews>
  <sheetFormatPr defaultRowHeight="15.75" x14ac:dyDescent="0.25"/>
  <cols>
    <col min="1" max="1" width="4.85546875" style="80" customWidth="1"/>
    <col min="2" max="2" width="77.5703125" style="275" customWidth="1"/>
    <col min="3" max="3" width="8.85546875" style="120" customWidth="1"/>
    <col min="4" max="4" width="23.7109375" style="275" customWidth="1"/>
    <col min="5" max="5" width="19.140625" style="262" customWidth="1"/>
    <col min="6" max="16384" width="9.140625" style="44"/>
  </cols>
  <sheetData>
    <row r="1" spans="1:6" x14ac:dyDescent="0.25">
      <c r="A1" s="44"/>
      <c r="B1" s="262"/>
      <c r="D1" s="262"/>
    </row>
    <row r="2" spans="1:6" ht="18.75" x14ac:dyDescent="0.25">
      <c r="A2" s="342" t="s">
        <v>443</v>
      </c>
      <c r="B2" s="342"/>
      <c r="C2" s="342"/>
      <c r="D2" s="342"/>
      <c r="E2" s="342"/>
      <c r="F2" s="342"/>
    </row>
    <row r="3" spans="1:6" x14ac:dyDescent="0.25">
      <c r="A3" s="44"/>
      <c r="B3" s="479" t="s">
        <v>657</v>
      </c>
      <c r="C3" s="479"/>
      <c r="D3" s="479"/>
      <c r="E3" s="232" t="s">
        <v>200</v>
      </c>
    </row>
    <row r="4" spans="1:6" x14ac:dyDescent="0.25">
      <c r="A4" s="15" t="s">
        <v>26</v>
      </c>
      <c r="B4" s="226" t="s">
        <v>27</v>
      </c>
      <c r="C4" s="263" t="s">
        <v>73</v>
      </c>
      <c r="D4" s="263" t="s">
        <v>28</v>
      </c>
      <c r="E4" s="226" t="s">
        <v>74</v>
      </c>
    </row>
    <row r="5" spans="1:6" x14ac:dyDescent="0.25">
      <c r="A5" s="15"/>
      <c r="B5" s="265"/>
      <c r="C5" s="263"/>
      <c r="D5" s="263"/>
      <c r="E5" s="226"/>
    </row>
    <row r="6" spans="1:6" x14ac:dyDescent="0.25">
      <c r="A6" s="15"/>
      <c r="B6" s="265" t="s">
        <v>75</v>
      </c>
      <c r="C6" s="226"/>
      <c r="D6" s="266"/>
      <c r="E6" s="5"/>
    </row>
    <row r="7" spans="1:6" x14ac:dyDescent="0.25">
      <c r="A7" s="43">
        <v>1</v>
      </c>
      <c r="B7" s="42" t="s">
        <v>76</v>
      </c>
      <c r="C7" s="6" t="s">
        <v>11</v>
      </c>
      <c r="D7" s="6" t="s">
        <v>77</v>
      </c>
      <c r="E7" s="486">
        <v>734.81</v>
      </c>
    </row>
    <row r="8" spans="1:6" x14ac:dyDescent="0.25">
      <c r="A8" s="409" t="s">
        <v>78</v>
      </c>
      <c r="B8" s="42" t="s">
        <v>79</v>
      </c>
      <c r="C8" s="6" t="s">
        <v>11</v>
      </c>
      <c r="D8" s="6" t="s">
        <v>80</v>
      </c>
      <c r="E8" s="487"/>
    </row>
    <row r="9" spans="1:6" x14ac:dyDescent="0.25">
      <c r="A9" s="410"/>
      <c r="B9" s="42" t="s">
        <v>81</v>
      </c>
      <c r="C9" s="6" t="s">
        <v>11</v>
      </c>
      <c r="D9" s="5" t="s">
        <v>82</v>
      </c>
      <c r="E9" s="487"/>
    </row>
    <row r="10" spans="1:6" x14ac:dyDescent="0.25">
      <c r="A10" s="411"/>
      <c r="B10" s="42" t="s">
        <v>83</v>
      </c>
      <c r="C10" s="6" t="s">
        <v>11</v>
      </c>
      <c r="D10" s="5" t="s">
        <v>84</v>
      </c>
      <c r="E10" s="487"/>
    </row>
    <row r="11" spans="1:6" x14ac:dyDescent="0.25">
      <c r="A11" s="409" t="s">
        <v>85</v>
      </c>
      <c r="B11" s="42" t="s">
        <v>86</v>
      </c>
      <c r="C11" s="6" t="s">
        <v>11</v>
      </c>
      <c r="D11" s="5" t="s">
        <v>87</v>
      </c>
      <c r="E11" s="487"/>
    </row>
    <row r="12" spans="1:6" x14ac:dyDescent="0.25">
      <c r="A12" s="411"/>
      <c r="B12" s="42" t="s">
        <v>88</v>
      </c>
      <c r="C12" s="6" t="s">
        <v>11</v>
      </c>
      <c r="D12" s="5" t="s">
        <v>89</v>
      </c>
      <c r="E12" s="488"/>
    </row>
    <row r="13" spans="1:6" x14ac:dyDescent="0.25">
      <c r="A13" s="409">
        <v>2</v>
      </c>
      <c r="B13" s="42" t="s">
        <v>90</v>
      </c>
      <c r="C13" s="6" t="s">
        <v>11</v>
      </c>
      <c r="D13" s="5" t="s">
        <v>91</v>
      </c>
      <c r="E13" s="267">
        <v>450</v>
      </c>
    </row>
    <row r="14" spans="1:6" ht="31.5" x14ac:dyDescent="0.25">
      <c r="A14" s="411"/>
      <c r="B14" s="42" t="s">
        <v>92</v>
      </c>
      <c r="C14" s="6" t="s">
        <v>11</v>
      </c>
      <c r="D14" s="6" t="s">
        <v>93</v>
      </c>
      <c r="E14" s="267">
        <v>255.36</v>
      </c>
    </row>
    <row r="15" spans="1:6" x14ac:dyDescent="0.25">
      <c r="A15" s="409">
        <v>3</v>
      </c>
      <c r="B15" s="42" t="s">
        <v>94</v>
      </c>
      <c r="C15" s="6" t="s">
        <v>11</v>
      </c>
      <c r="D15" s="5" t="s">
        <v>95</v>
      </c>
      <c r="E15" s="226">
        <v>637.24</v>
      </c>
    </row>
    <row r="16" spans="1:6" x14ac:dyDescent="0.25">
      <c r="A16" s="410"/>
      <c r="B16" s="42" t="s">
        <v>96</v>
      </c>
      <c r="C16" s="6" t="s">
        <v>11</v>
      </c>
      <c r="D16" s="5" t="s">
        <v>97</v>
      </c>
      <c r="E16" s="226">
        <v>889.74</v>
      </c>
    </row>
    <row r="17" spans="1:5" x14ac:dyDescent="0.25">
      <c r="A17" s="411"/>
      <c r="B17" s="42" t="s">
        <v>98</v>
      </c>
      <c r="C17" s="6" t="s">
        <v>11</v>
      </c>
      <c r="D17" s="5" t="s">
        <v>99</v>
      </c>
      <c r="E17" s="268">
        <v>1172.72</v>
      </c>
    </row>
    <row r="18" spans="1:5" ht="47.25" x14ac:dyDescent="0.25">
      <c r="A18" s="43">
        <v>4</v>
      </c>
      <c r="B18" s="91" t="s">
        <v>100</v>
      </c>
      <c r="C18" s="6" t="s">
        <v>11</v>
      </c>
      <c r="D18" s="259" t="s">
        <v>101</v>
      </c>
      <c r="E18" s="269">
        <v>2276.73</v>
      </c>
    </row>
    <row r="19" spans="1:5" x14ac:dyDescent="0.25">
      <c r="A19" s="409">
        <v>5</v>
      </c>
      <c r="B19" s="476" t="s">
        <v>103</v>
      </c>
      <c r="C19" s="483" t="s">
        <v>1</v>
      </c>
      <c r="D19" s="483" t="s">
        <v>614</v>
      </c>
      <c r="E19" s="489">
        <v>722.85</v>
      </c>
    </row>
    <row r="20" spans="1:5" x14ac:dyDescent="0.25">
      <c r="A20" s="411"/>
      <c r="B20" s="477"/>
      <c r="C20" s="483"/>
      <c r="D20" s="483"/>
      <c r="E20" s="489"/>
    </row>
    <row r="21" spans="1:5" x14ac:dyDescent="0.25">
      <c r="B21" s="81"/>
      <c r="C21" s="82"/>
      <c r="D21" s="82"/>
      <c r="E21" s="270"/>
    </row>
    <row r="23" spans="1:5" x14ac:dyDescent="0.25">
      <c r="B23" s="227" t="s">
        <v>105</v>
      </c>
      <c r="C23" s="227"/>
      <c r="D23" s="264"/>
    </row>
    <row r="24" spans="1:5" x14ac:dyDescent="0.25">
      <c r="A24" s="412" t="s">
        <v>106</v>
      </c>
      <c r="B24" s="472" t="s">
        <v>100</v>
      </c>
      <c r="C24" s="468"/>
      <c r="D24" s="336" t="s">
        <v>101</v>
      </c>
      <c r="E24" s="484">
        <v>2276.73</v>
      </c>
    </row>
    <row r="25" spans="1:5" x14ac:dyDescent="0.25">
      <c r="A25" s="412"/>
      <c r="B25" s="473"/>
      <c r="C25" s="469"/>
      <c r="D25" s="338"/>
      <c r="E25" s="485"/>
    </row>
    <row r="26" spans="1:5" ht="47.25" x14ac:dyDescent="0.25">
      <c r="A26" s="64" t="s">
        <v>107</v>
      </c>
      <c r="B26" s="81" t="s">
        <v>108</v>
      </c>
      <c r="C26" s="45"/>
      <c r="D26" s="224" t="s">
        <v>109</v>
      </c>
      <c r="E26" s="271">
        <v>265.08</v>
      </c>
    </row>
    <row r="27" spans="1:5" x14ac:dyDescent="0.25">
      <c r="A27" s="409">
        <v>6</v>
      </c>
      <c r="B27" s="42" t="s">
        <v>110</v>
      </c>
      <c r="C27" s="45"/>
      <c r="D27" s="224" t="s">
        <v>111</v>
      </c>
      <c r="E27" s="271">
        <v>404</v>
      </c>
    </row>
    <row r="28" spans="1:5" x14ac:dyDescent="0.25">
      <c r="A28" s="411"/>
      <c r="B28" s="42" t="s">
        <v>112</v>
      </c>
      <c r="C28" s="6"/>
      <c r="D28" s="224" t="s">
        <v>113</v>
      </c>
      <c r="E28" s="139">
        <v>669.23</v>
      </c>
    </row>
    <row r="29" spans="1:5" x14ac:dyDescent="0.25">
      <c r="A29" s="43">
        <v>7</v>
      </c>
      <c r="B29" s="42" t="s">
        <v>114</v>
      </c>
      <c r="C29" s="6"/>
      <c r="D29" s="6" t="s">
        <v>115</v>
      </c>
      <c r="E29" s="5">
        <v>237.11</v>
      </c>
    </row>
    <row r="30" spans="1:5" x14ac:dyDescent="0.25">
      <c r="A30" s="43">
        <v>8</v>
      </c>
      <c r="B30" s="42" t="s">
        <v>116</v>
      </c>
      <c r="C30" s="6"/>
      <c r="D30" s="6" t="s">
        <v>117</v>
      </c>
      <c r="E30" s="226">
        <v>734.81</v>
      </c>
    </row>
    <row r="31" spans="1:5" x14ac:dyDescent="0.25">
      <c r="B31" s="81"/>
      <c r="C31" s="82"/>
      <c r="D31" s="272"/>
      <c r="E31" s="273"/>
    </row>
    <row r="32" spans="1:5" x14ac:dyDescent="0.25">
      <c r="B32" s="227" t="s">
        <v>119</v>
      </c>
      <c r="C32" s="82"/>
      <c r="D32" s="82"/>
      <c r="E32" s="120"/>
    </row>
    <row r="33" spans="1:5" x14ac:dyDescent="0.25">
      <c r="A33" s="43">
        <v>1</v>
      </c>
      <c r="B33" s="42" t="s">
        <v>120</v>
      </c>
      <c r="C33" s="6"/>
      <c r="D33" s="6" t="s">
        <v>121</v>
      </c>
      <c r="E33" s="274">
        <v>960</v>
      </c>
    </row>
    <row r="34" spans="1:5" x14ac:dyDescent="0.25">
      <c r="A34" s="76">
        <v>2</v>
      </c>
      <c r="B34" s="91" t="s">
        <v>122</v>
      </c>
      <c r="C34" s="6"/>
      <c r="D34" s="5" t="s">
        <v>123</v>
      </c>
      <c r="E34" s="139">
        <v>106.91</v>
      </c>
    </row>
    <row r="35" spans="1:5" ht="31.5" x14ac:dyDescent="0.25">
      <c r="A35" s="76">
        <v>3</v>
      </c>
      <c r="B35" s="42" t="s">
        <v>124</v>
      </c>
      <c r="C35" s="6"/>
      <c r="D35" s="5" t="s">
        <v>125</v>
      </c>
      <c r="E35" s="139">
        <v>106.91</v>
      </c>
    </row>
    <row r="36" spans="1:5" x14ac:dyDescent="0.25">
      <c r="A36" s="88">
        <v>4</v>
      </c>
      <c r="B36" s="209" t="s">
        <v>126</v>
      </c>
      <c r="C36" s="89"/>
      <c r="D36" s="5" t="s">
        <v>127</v>
      </c>
      <c r="E36" s="139">
        <v>106.91</v>
      </c>
    </row>
    <row r="37" spans="1:5" x14ac:dyDescent="0.25">
      <c r="A37" s="88">
        <v>5</v>
      </c>
      <c r="B37" s="91" t="s">
        <v>128</v>
      </c>
      <c r="C37" s="89"/>
      <c r="D37" s="5" t="s">
        <v>129</v>
      </c>
      <c r="E37" s="139">
        <v>106.91</v>
      </c>
    </row>
    <row r="38" spans="1:5" x14ac:dyDescent="0.25">
      <c r="A38" s="88">
        <v>6</v>
      </c>
      <c r="B38" s="91" t="s">
        <v>130</v>
      </c>
      <c r="C38" s="89"/>
      <c r="D38" s="5" t="s">
        <v>131</v>
      </c>
      <c r="E38" s="139">
        <v>106.91</v>
      </c>
    </row>
    <row r="39" spans="1:5" ht="47.25" x14ac:dyDescent="0.25">
      <c r="A39" s="76">
        <v>7</v>
      </c>
      <c r="B39" s="225" t="s">
        <v>132</v>
      </c>
      <c r="C39" s="6"/>
      <c r="D39" s="224" t="s">
        <v>133</v>
      </c>
      <c r="E39" s="261">
        <v>2276.73</v>
      </c>
    </row>
    <row r="40" spans="1:5" ht="31.5" x14ac:dyDescent="0.25">
      <c r="A40" s="224">
        <v>8</v>
      </c>
      <c r="B40" s="225" t="s">
        <v>600</v>
      </c>
      <c r="C40" s="6"/>
      <c r="D40" s="224" t="s">
        <v>613</v>
      </c>
      <c r="E40" s="139">
        <v>283.18</v>
      </c>
    </row>
    <row r="41" spans="1:5" x14ac:dyDescent="0.25">
      <c r="A41" s="76">
        <v>9</v>
      </c>
      <c r="B41" s="91" t="s">
        <v>134</v>
      </c>
      <c r="C41" s="6"/>
      <c r="D41" s="6" t="s">
        <v>135</v>
      </c>
      <c r="E41" s="5">
        <v>237.11</v>
      </c>
    </row>
    <row r="42" spans="1:5" x14ac:dyDescent="0.25">
      <c r="A42" s="43">
        <v>10</v>
      </c>
      <c r="B42" s="91" t="s">
        <v>136</v>
      </c>
      <c r="C42" s="6"/>
      <c r="D42" s="6" t="s">
        <v>137</v>
      </c>
      <c r="E42" s="5">
        <v>237.11</v>
      </c>
    </row>
    <row r="43" spans="1:5" x14ac:dyDescent="0.25">
      <c r="A43" s="75">
        <v>11</v>
      </c>
      <c r="B43" s="91" t="s">
        <v>138</v>
      </c>
      <c r="C43" s="25"/>
      <c r="D43" s="6" t="s">
        <v>139</v>
      </c>
      <c r="E43" s="5">
        <v>292.77</v>
      </c>
    </row>
    <row r="44" spans="1:5" x14ac:dyDescent="0.25">
      <c r="A44" s="409">
        <v>12</v>
      </c>
      <c r="B44" s="476" t="s">
        <v>140</v>
      </c>
      <c r="C44" s="468"/>
      <c r="D44" s="346" t="s">
        <v>141</v>
      </c>
      <c r="E44" s="489">
        <v>722.85</v>
      </c>
    </row>
    <row r="45" spans="1:5" x14ac:dyDescent="0.25">
      <c r="A45" s="411"/>
      <c r="B45" s="477"/>
      <c r="C45" s="469"/>
      <c r="D45" s="478"/>
      <c r="E45" s="489"/>
    </row>
    <row r="47" spans="1:5" ht="32.25" customHeight="1" x14ac:dyDescent="0.25">
      <c r="A47" s="159" t="s">
        <v>303</v>
      </c>
      <c r="B47" s="471" t="s">
        <v>436</v>
      </c>
      <c r="C47" s="471"/>
      <c r="D47" s="471"/>
      <c r="E47" s="471"/>
    </row>
  </sheetData>
  <mergeCells count="24">
    <mergeCell ref="C24:C25"/>
    <mergeCell ref="B47:E47"/>
    <mergeCell ref="A27:A28"/>
    <mergeCell ref="A44:A45"/>
    <mergeCell ref="B44:B45"/>
    <mergeCell ref="C44:C45"/>
    <mergeCell ref="D44:D45"/>
    <mergeCell ref="E44:E45"/>
    <mergeCell ref="B3:D3"/>
    <mergeCell ref="D24:D25"/>
    <mergeCell ref="E24:E25"/>
    <mergeCell ref="A2:F2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E19:E20"/>
    <mergeCell ref="A24:A25"/>
    <mergeCell ref="B24:B2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zoomScale="90" zoomScaleNormal="9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342" t="s">
        <v>443</v>
      </c>
      <c r="B2" s="342"/>
      <c r="C2" s="342"/>
      <c r="D2" s="342"/>
      <c r="E2" s="342"/>
      <c r="F2" s="342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6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493">
        <v>587.85</v>
      </c>
    </row>
    <row r="8" spans="1:6" x14ac:dyDescent="0.25">
      <c r="A8" s="409" t="s">
        <v>78</v>
      </c>
      <c r="B8" s="42" t="s">
        <v>79</v>
      </c>
      <c r="C8" s="6" t="s">
        <v>11</v>
      </c>
      <c r="D8" s="26" t="s">
        <v>80</v>
      </c>
      <c r="E8" s="494"/>
    </row>
    <row r="9" spans="1:6" x14ac:dyDescent="0.25">
      <c r="A9" s="410"/>
      <c r="B9" s="42" t="s">
        <v>81</v>
      </c>
      <c r="C9" s="6" t="s">
        <v>11</v>
      </c>
      <c r="D9" s="43" t="s">
        <v>82</v>
      </c>
      <c r="E9" s="494"/>
    </row>
    <row r="10" spans="1:6" x14ac:dyDescent="0.25">
      <c r="A10" s="411"/>
      <c r="B10" s="42" t="s">
        <v>83</v>
      </c>
      <c r="C10" s="6" t="s">
        <v>11</v>
      </c>
      <c r="D10" s="43" t="s">
        <v>84</v>
      </c>
      <c r="E10" s="494"/>
    </row>
    <row r="11" spans="1:6" x14ac:dyDescent="0.25">
      <c r="A11" s="409" t="s">
        <v>85</v>
      </c>
      <c r="B11" s="42" t="s">
        <v>86</v>
      </c>
      <c r="C11" s="6" t="s">
        <v>11</v>
      </c>
      <c r="D11" s="43" t="s">
        <v>87</v>
      </c>
      <c r="E11" s="494"/>
    </row>
    <row r="12" spans="1:6" x14ac:dyDescent="0.25">
      <c r="A12" s="411"/>
      <c r="B12" s="42" t="s">
        <v>88</v>
      </c>
      <c r="C12" s="6" t="s">
        <v>11</v>
      </c>
      <c r="D12" s="43" t="s">
        <v>89</v>
      </c>
      <c r="E12" s="495"/>
    </row>
    <row r="13" spans="1:6" x14ac:dyDescent="0.25">
      <c r="A13" s="409">
        <v>2</v>
      </c>
      <c r="B13" s="42" t="s">
        <v>90</v>
      </c>
      <c r="C13" s="6" t="s">
        <v>11</v>
      </c>
      <c r="D13" s="43" t="s">
        <v>91</v>
      </c>
      <c r="E13" s="143">
        <v>240</v>
      </c>
    </row>
    <row r="14" spans="1:6" ht="31.5" x14ac:dyDescent="0.25">
      <c r="A14" s="411"/>
      <c r="B14" s="42" t="s">
        <v>92</v>
      </c>
      <c r="C14" s="6" t="s">
        <v>11</v>
      </c>
      <c r="D14" s="43" t="s">
        <v>93</v>
      </c>
      <c r="E14" s="143">
        <v>136.19</v>
      </c>
    </row>
    <row r="15" spans="1:6" x14ac:dyDescent="0.25">
      <c r="A15" s="40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410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411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4">
        <v>1280</v>
      </c>
    </row>
    <row r="19" spans="1:5" ht="16.5" thickBot="1" x14ac:dyDescent="0.3">
      <c r="A19" s="75"/>
      <c r="B19" s="79"/>
      <c r="C19" s="6"/>
      <c r="D19" s="142" t="s">
        <v>102</v>
      </c>
      <c r="E19" s="145">
        <v>2316.9299999999998</v>
      </c>
    </row>
    <row r="20" spans="1:5" x14ac:dyDescent="0.25">
      <c r="A20" s="409">
        <v>5</v>
      </c>
      <c r="B20" s="476" t="s">
        <v>103</v>
      </c>
      <c r="C20" s="483" t="s">
        <v>1</v>
      </c>
      <c r="D20" s="496" t="s">
        <v>104</v>
      </c>
      <c r="E20" s="498">
        <v>408.39</v>
      </c>
    </row>
    <row r="21" spans="1:5" ht="16.5" thickBot="1" x14ac:dyDescent="0.3">
      <c r="A21" s="411"/>
      <c r="B21" s="477"/>
      <c r="C21" s="483"/>
      <c r="D21" s="497"/>
      <c r="E21" s="499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412" t="s">
        <v>106</v>
      </c>
      <c r="B25" s="472" t="s">
        <v>100</v>
      </c>
      <c r="C25" s="468"/>
      <c r="D25" s="409" t="s">
        <v>101</v>
      </c>
      <c r="E25" s="491">
        <v>1280</v>
      </c>
    </row>
    <row r="26" spans="1:5" x14ac:dyDescent="0.25">
      <c r="A26" s="412"/>
      <c r="B26" s="473"/>
      <c r="C26" s="469"/>
      <c r="D26" s="411"/>
      <c r="E26" s="492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6">
        <v>265.08</v>
      </c>
    </row>
    <row r="28" spans="1:5" x14ac:dyDescent="0.25">
      <c r="A28" s="409">
        <v>6</v>
      </c>
      <c r="B28" s="41" t="s">
        <v>110</v>
      </c>
      <c r="C28" s="45"/>
      <c r="D28" s="76" t="s">
        <v>111</v>
      </c>
      <c r="E28" s="146">
        <v>404</v>
      </c>
    </row>
    <row r="29" spans="1:5" x14ac:dyDescent="0.25">
      <c r="A29" s="411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7" t="s">
        <v>118</v>
      </c>
      <c r="E32" s="145">
        <v>2176.4699999999998</v>
      </c>
    </row>
    <row r="33" spans="1:5" x14ac:dyDescent="0.25">
      <c r="B33" s="87"/>
      <c r="C33" s="83"/>
      <c r="D33" s="21"/>
      <c r="E33" s="148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3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409">
        <v>11</v>
      </c>
      <c r="B45" s="476" t="s">
        <v>140</v>
      </c>
      <c r="C45" s="468"/>
      <c r="D45" s="418" t="s">
        <v>141</v>
      </c>
      <c r="E45" s="409">
        <v>240.95</v>
      </c>
    </row>
    <row r="46" spans="1:5" ht="16.5" thickBot="1" x14ac:dyDescent="0.3">
      <c r="A46" s="411"/>
      <c r="B46" s="477"/>
      <c r="C46" s="469"/>
      <c r="D46" s="490"/>
      <c r="E46" s="410"/>
    </row>
    <row r="47" spans="1:5" ht="16.5" thickBot="1" x14ac:dyDescent="0.3">
      <c r="A47" s="43"/>
      <c r="B47" s="93"/>
      <c r="C47" s="43"/>
      <c r="D47" s="15" t="s">
        <v>142</v>
      </c>
      <c r="E47" s="145">
        <v>2019.02</v>
      </c>
    </row>
    <row r="49" spans="1:5" ht="32.25" customHeight="1" x14ac:dyDescent="0.25">
      <c r="A49" s="159" t="s">
        <v>303</v>
      </c>
      <c r="B49" s="471" t="s">
        <v>436</v>
      </c>
      <c r="C49" s="471"/>
      <c r="D49" s="471"/>
      <c r="E49" s="471"/>
    </row>
  </sheetData>
  <mergeCells count="23"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  <mergeCell ref="A2:F2"/>
    <mergeCell ref="A25:A26"/>
    <mergeCell ref="B25:B26"/>
    <mergeCell ref="C25:C26"/>
    <mergeCell ref="D25:D26"/>
    <mergeCell ref="E25:E26"/>
    <mergeCell ref="B49:E49"/>
    <mergeCell ref="A45:A46"/>
    <mergeCell ref="B45:B46"/>
    <mergeCell ref="C45:C46"/>
    <mergeCell ref="D45:D46"/>
    <mergeCell ref="E45:E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11" zoomScaleNormal="100" workbookViewId="0">
      <selection activeCell="G32" sqref="G32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342" t="s">
        <v>458</v>
      </c>
      <c r="B2" s="342"/>
      <c r="C2" s="342"/>
      <c r="D2" s="342"/>
      <c r="E2" s="342"/>
      <c r="F2" s="342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6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493">
        <v>587.85</v>
      </c>
    </row>
    <row r="8" spans="1:6" x14ac:dyDescent="0.25">
      <c r="A8" s="409" t="s">
        <v>78</v>
      </c>
      <c r="B8" s="42" t="s">
        <v>79</v>
      </c>
      <c r="C8" s="6" t="s">
        <v>11</v>
      </c>
      <c r="D8" s="26" t="s">
        <v>80</v>
      </c>
      <c r="E8" s="494"/>
    </row>
    <row r="9" spans="1:6" x14ac:dyDescent="0.25">
      <c r="A9" s="410"/>
      <c r="B9" s="42" t="s">
        <v>81</v>
      </c>
      <c r="C9" s="6" t="s">
        <v>11</v>
      </c>
      <c r="D9" s="43" t="s">
        <v>82</v>
      </c>
      <c r="E9" s="494"/>
    </row>
    <row r="10" spans="1:6" x14ac:dyDescent="0.25">
      <c r="A10" s="411"/>
      <c r="B10" s="42" t="s">
        <v>83</v>
      </c>
      <c r="C10" s="6" t="s">
        <v>11</v>
      </c>
      <c r="D10" s="43" t="s">
        <v>84</v>
      </c>
      <c r="E10" s="494"/>
    </row>
    <row r="11" spans="1:6" x14ac:dyDescent="0.25">
      <c r="A11" s="409" t="s">
        <v>85</v>
      </c>
      <c r="B11" s="42" t="s">
        <v>86</v>
      </c>
      <c r="C11" s="6" t="s">
        <v>11</v>
      </c>
      <c r="D11" s="43" t="s">
        <v>87</v>
      </c>
      <c r="E11" s="494"/>
    </row>
    <row r="12" spans="1:6" x14ac:dyDescent="0.25">
      <c r="A12" s="411"/>
      <c r="B12" s="42" t="s">
        <v>88</v>
      </c>
      <c r="C12" s="6" t="s">
        <v>11</v>
      </c>
      <c r="D12" s="43" t="s">
        <v>89</v>
      </c>
      <c r="E12" s="495"/>
    </row>
    <row r="13" spans="1:6" x14ac:dyDescent="0.25">
      <c r="A13" s="409">
        <v>2</v>
      </c>
      <c r="B13" s="42" t="s">
        <v>90</v>
      </c>
      <c r="C13" s="6" t="s">
        <v>11</v>
      </c>
      <c r="D13" s="43" t="s">
        <v>91</v>
      </c>
      <c r="E13" s="143">
        <v>240</v>
      </c>
    </row>
    <row r="14" spans="1:6" ht="31.5" x14ac:dyDescent="0.25">
      <c r="A14" s="411"/>
      <c r="B14" s="42" t="s">
        <v>92</v>
      </c>
      <c r="C14" s="6" t="s">
        <v>11</v>
      </c>
      <c r="D14" s="43" t="s">
        <v>93</v>
      </c>
      <c r="E14" s="143">
        <v>136.19</v>
      </c>
    </row>
    <row r="15" spans="1:6" x14ac:dyDescent="0.25">
      <c r="A15" s="40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410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411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4">
        <v>1280</v>
      </c>
    </row>
    <row r="19" spans="1:5" ht="16.5" thickBot="1" x14ac:dyDescent="0.3">
      <c r="A19" s="75"/>
      <c r="B19" s="79"/>
      <c r="C19" s="6"/>
      <c r="D19" s="142" t="s">
        <v>102</v>
      </c>
      <c r="E19" s="145">
        <v>2316.9299999999998</v>
      </c>
    </row>
    <row r="20" spans="1:5" x14ac:dyDescent="0.25">
      <c r="A20" s="409">
        <v>5</v>
      </c>
      <c r="B20" s="476" t="s">
        <v>103</v>
      </c>
      <c r="C20" s="483" t="s">
        <v>1</v>
      </c>
      <c r="D20" s="496" t="s">
        <v>104</v>
      </c>
      <c r="E20" s="498">
        <v>408.39</v>
      </c>
    </row>
    <row r="21" spans="1:5" ht="16.5" thickBot="1" x14ac:dyDescent="0.3">
      <c r="A21" s="411"/>
      <c r="B21" s="477"/>
      <c r="C21" s="483"/>
      <c r="D21" s="497"/>
      <c r="E21" s="499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412" t="s">
        <v>106</v>
      </c>
      <c r="B25" s="472" t="s">
        <v>100</v>
      </c>
      <c r="C25" s="468"/>
      <c r="D25" s="409" t="s">
        <v>101</v>
      </c>
      <c r="E25" s="491">
        <v>1280</v>
      </c>
    </row>
    <row r="26" spans="1:5" x14ac:dyDescent="0.25">
      <c r="A26" s="412"/>
      <c r="B26" s="473"/>
      <c r="C26" s="469"/>
      <c r="D26" s="411"/>
      <c r="E26" s="492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6">
        <v>265.08</v>
      </c>
    </row>
    <row r="28" spans="1:5" x14ac:dyDescent="0.25">
      <c r="A28" s="409">
        <v>6</v>
      </c>
      <c r="B28" s="41" t="s">
        <v>110</v>
      </c>
      <c r="C28" s="45"/>
      <c r="D28" s="76" t="s">
        <v>111</v>
      </c>
      <c r="E28" s="146">
        <v>404</v>
      </c>
    </row>
    <row r="29" spans="1:5" x14ac:dyDescent="0.25">
      <c r="A29" s="411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7" t="s">
        <v>118</v>
      </c>
      <c r="E32" s="145">
        <v>2176.4699999999998</v>
      </c>
    </row>
    <row r="33" spans="1:5" x14ac:dyDescent="0.25">
      <c r="B33" s="87"/>
      <c r="C33" s="83"/>
      <c r="D33" s="21"/>
      <c r="E33" s="148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3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409">
        <v>11</v>
      </c>
      <c r="B45" s="476" t="s">
        <v>140</v>
      </c>
      <c r="C45" s="468"/>
      <c r="D45" s="418" t="s">
        <v>141</v>
      </c>
      <c r="E45" s="409">
        <v>240.95</v>
      </c>
    </row>
    <row r="46" spans="1:5" ht="16.5" thickBot="1" x14ac:dyDescent="0.3">
      <c r="A46" s="411"/>
      <c r="B46" s="477"/>
      <c r="C46" s="469"/>
      <c r="D46" s="490"/>
      <c r="E46" s="410"/>
    </row>
    <row r="47" spans="1:5" ht="16.5" thickBot="1" x14ac:dyDescent="0.3">
      <c r="A47" s="43"/>
      <c r="B47" s="93"/>
      <c r="C47" s="43"/>
      <c r="D47" s="15" t="s">
        <v>142</v>
      </c>
      <c r="E47" s="145">
        <v>2019.02</v>
      </c>
    </row>
  </sheetData>
  <mergeCells count="22">
    <mergeCell ref="A15:A17"/>
    <mergeCell ref="A2:F2"/>
    <mergeCell ref="E7:E12"/>
    <mergeCell ref="A8:A10"/>
    <mergeCell ref="A11:A12"/>
    <mergeCell ref="A13:A14"/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5AE7-5B32-4082-AAC6-A86F040949BD}">
  <sheetPr>
    <pageSetUpPr fitToPage="1"/>
  </sheetPr>
  <dimension ref="A1:F22"/>
  <sheetViews>
    <sheetView tabSelected="1" zoomScale="90" zoomScaleNormal="90" workbookViewId="0">
      <selection activeCell="F4" sqref="F4"/>
    </sheetView>
  </sheetViews>
  <sheetFormatPr defaultRowHeight="15.75" x14ac:dyDescent="0.25"/>
  <cols>
    <col min="1" max="1" width="4.85546875" style="80" customWidth="1"/>
    <col min="2" max="2" width="72.42578125" style="275" customWidth="1"/>
    <col min="3" max="3" width="8.85546875" style="120" customWidth="1"/>
    <col min="4" max="4" width="22.28515625" style="275" customWidth="1"/>
    <col min="5" max="5" width="16.140625" style="262" customWidth="1"/>
    <col min="6" max="16384" width="9.140625" style="44"/>
  </cols>
  <sheetData>
    <row r="1" spans="1:6" x14ac:dyDescent="0.25">
      <c r="E1" s="232" t="s">
        <v>698</v>
      </c>
    </row>
    <row r="2" spans="1:6" x14ac:dyDescent="0.25">
      <c r="E2" s="232" t="s">
        <v>696</v>
      </c>
    </row>
    <row r="3" spans="1:6" x14ac:dyDescent="0.25">
      <c r="E3" s="232" t="s">
        <v>697</v>
      </c>
    </row>
    <row r="5" spans="1:6" x14ac:dyDescent="0.25">
      <c r="E5" s="38" t="s">
        <v>197</v>
      </c>
    </row>
    <row r="6" spans="1:6" x14ac:dyDescent="0.25">
      <c r="E6" s="38" t="s">
        <v>198</v>
      </c>
    </row>
    <row r="7" spans="1:6" x14ac:dyDescent="0.25">
      <c r="E7" s="38" t="s">
        <v>199</v>
      </c>
    </row>
    <row r="8" spans="1:6" x14ac:dyDescent="0.25">
      <c r="E8" s="38" t="s">
        <v>388</v>
      </c>
    </row>
    <row r="9" spans="1:6" x14ac:dyDescent="0.25">
      <c r="A9" s="44"/>
      <c r="B9" s="262"/>
      <c r="D9" s="262"/>
    </row>
    <row r="10" spans="1:6" ht="18.75" x14ac:dyDescent="0.25">
      <c r="A10" s="342" t="s">
        <v>443</v>
      </c>
      <c r="B10" s="342"/>
      <c r="C10" s="342"/>
      <c r="D10" s="342"/>
      <c r="E10" s="342"/>
      <c r="F10" s="342"/>
    </row>
    <row r="11" spans="1:6" x14ac:dyDescent="0.25">
      <c r="A11" s="44"/>
      <c r="B11" s="479"/>
      <c r="C11" s="479"/>
      <c r="D11" s="479"/>
      <c r="E11" s="232" t="s">
        <v>200</v>
      </c>
    </row>
    <row r="12" spans="1:6" x14ac:dyDescent="0.25">
      <c r="A12" s="15" t="s">
        <v>26</v>
      </c>
      <c r="B12" s="226" t="s">
        <v>27</v>
      </c>
      <c r="C12" s="263" t="s">
        <v>73</v>
      </c>
      <c r="D12" s="263" t="s">
        <v>28</v>
      </c>
      <c r="E12" s="226" t="s">
        <v>74</v>
      </c>
    </row>
    <row r="13" spans="1:6" x14ac:dyDescent="0.25">
      <c r="A13" s="15"/>
      <c r="B13" s="265"/>
      <c r="C13" s="263"/>
      <c r="D13" s="263"/>
      <c r="E13" s="226"/>
    </row>
    <row r="14" spans="1:6" x14ac:dyDescent="0.25">
      <c r="A14" s="15"/>
      <c r="B14" s="265" t="s">
        <v>75</v>
      </c>
      <c r="C14" s="226"/>
      <c r="D14" s="266"/>
      <c r="E14" s="5"/>
    </row>
    <row r="15" spans="1:6" x14ac:dyDescent="0.25">
      <c r="A15" s="43">
        <v>1</v>
      </c>
      <c r="B15" s="42" t="s">
        <v>76</v>
      </c>
      <c r="C15" s="6" t="s">
        <v>11</v>
      </c>
      <c r="D15" s="6" t="s">
        <v>77</v>
      </c>
      <c r="E15" s="500">
        <v>734.81</v>
      </c>
    </row>
    <row r="16" spans="1:6" x14ac:dyDescent="0.25">
      <c r="A16" s="409" t="s">
        <v>78</v>
      </c>
      <c r="B16" s="42" t="s">
        <v>79</v>
      </c>
      <c r="C16" s="6" t="s">
        <v>11</v>
      </c>
      <c r="D16" s="6" t="s">
        <v>80</v>
      </c>
      <c r="E16" s="501"/>
    </row>
    <row r="17" spans="1:5" x14ac:dyDescent="0.25">
      <c r="A17" s="410"/>
      <c r="B17" s="42" t="s">
        <v>81</v>
      </c>
      <c r="C17" s="6" t="s">
        <v>11</v>
      </c>
      <c r="D17" s="5" t="s">
        <v>82</v>
      </c>
      <c r="E17" s="501"/>
    </row>
    <row r="18" spans="1:5" x14ac:dyDescent="0.25">
      <c r="A18" s="411"/>
      <c r="B18" s="42" t="s">
        <v>83</v>
      </c>
      <c r="C18" s="6" t="s">
        <v>11</v>
      </c>
      <c r="D18" s="5" t="s">
        <v>84</v>
      </c>
      <c r="E18" s="501"/>
    </row>
    <row r="19" spans="1:5" x14ac:dyDescent="0.25">
      <c r="A19" s="409" t="s">
        <v>85</v>
      </c>
      <c r="B19" s="42" t="s">
        <v>86</v>
      </c>
      <c r="C19" s="6" t="s">
        <v>11</v>
      </c>
      <c r="D19" s="5" t="s">
        <v>87</v>
      </c>
      <c r="E19" s="501"/>
    </row>
    <row r="20" spans="1:5" x14ac:dyDescent="0.25">
      <c r="A20" s="411"/>
      <c r="B20" s="42" t="s">
        <v>88</v>
      </c>
      <c r="C20" s="6" t="s">
        <v>11</v>
      </c>
      <c r="D20" s="5" t="s">
        <v>89</v>
      </c>
      <c r="E20" s="502"/>
    </row>
    <row r="22" spans="1:5" ht="32.25" customHeight="1" x14ac:dyDescent="0.25">
      <c r="A22" s="159" t="s">
        <v>303</v>
      </c>
      <c r="B22" s="471" t="s">
        <v>436</v>
      </c>
      <c r="C22" s="471"/>
      <c r="D22" s="471"/>
      <c r="E22" s="471"/>
    </row>
  </sheetData>
  <mergeCells count="6">
    <mergeCell ref="B22:E22"/>
    <mergeCell ref="A10:F10"/>
    <mergeCell ref="B11:D11"/>
    <mergeCell ref="E15:E20"/>
    <mergeCell ref="A16:A18"/>
    <mergeCell ref="A19:A2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31"/>
  <sheetViews>
    <sheetView zoomScale="80" zoomScaleNormal="80" workbookViewId="0">
      <selection activeCell="K16" sqref="K16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463" t="s">
        <v>446</v>
      </c>
      <c r="B2" s="463"/>
      <c r="C2" s="463"/>
      <c r="D2" s="463"/>
      <c r="E2" s="463"/>
      <c r="F2" s="463"/>
      <c r="G2" s="463"/>
    </row>
    <row r="3" spans="1:7" x14ac:dyDescent="0.25">
      <c r="B3" s="510" t="s">
        <v>619</v>
      </c>
      <c r="C3" s="510"/>
      <c r="D3" s="510"/>
      <c r="E3" s="510"/>
      <c r="F3" s="510"/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506" t="s">
        <v>148</v>
      </c>
      <c r="B5" s="506"/>
      <c r="C5" s="506"/>
      <c r="D5" s="506"/>
      <c r="E5" s="50"/>
      <c r="F5" s="51"/>
      <c r="G5" s="52"/>
    </row>
    <row r="6" spans="1:7" x14ac:dyDescent="0.25">
      <c r="A6" s="507">
        <v>1</v>
      </c>
      <c r="B6" s="508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507"/>
      <c r="B7" s="508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507"/>
      <c r="B8" s="508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507"/>
      <c r="B9" s="508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507"/>
      <c r="B10" s="508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507"/>
      <c r="B11" s="508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507"/>
      <c r="B12" s="508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507"/>
      <c r="B13" s="508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507"/>
      <c r="B14" s="508"/>
      <c r="C14" s="70"/>
      <c r="D14" s="245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507"/>
      <c r="B15" s="508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507"/>
      <c r="B16" s="508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507"/>
      <c r="B17" s="508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505">
        <v>2</v>
      </c>
      <c r="B19" s="211" t="s">
        <v>174</v>
      </c>
      <c r="C19" s="212" t="s">
        <v>175</v>
      </c>
      <c r="D19" s="213" t="s">
        <v>384</v>
      </c>
      <c r="E19" s="213" t="s">
        <v>383</v>
      </c>
      <c r="F19" s="100" t="s">
        <v>155</v>
      </c>
      <c r="G19" s="214">
        <v>65.040000000000006</v>
      </c>
    </row>
    <row r="20" spans="1:7" ht="31.5" x14ac:dyDescent="0.25">
      <c r="A20" s="505"/>
      <c r="B20" s="211" t="s">
        <v>174</v>
      </c>
      <c r="C20" s="212" t="s">
        <v>176</v>
      </c>
      <c r="D20" s="213" t="s">
        <v>460</v>
      </c>
      <c r="E20" s="213" t="s">
        <v>178</v>
      </c>
      <c r="F20" s="100" t="s">
        <v>155</v>
      </c>
      <c r="G20" s="214">
        <v>493.15</v>
      </c>
    </row>
    <row r="21" spans="1:7" ht="31.5" x14ac:dyDescent="0.25">
      <c r="A21" s="210"/>
      <c r="B21" s="211"/>
      <c r="C21" s="212" t="s">
        <v>179</v>
      </c>
      <c r="D21" s="213" t="s">
        <v>180</v>
      </c>
      <c r="E21" s="209" t="s">
        <v>181</v>
      </c>
      <c r="F21" s="100" t="s">
        <v>155</v>
      </c>
      <c r="G21" s="214">
        <v>232.76</v>
      </c>
    </row>
    <row r="22" spans="1:7" x14ac:dyDescent="0.25">
      <c r="A22" s="509"/>
      <c r="B22" s="509"/>
      <c r="C22" s="509"/>
      <c r="D22" s="509"/>
      <c r="E22" s="215"/>
      <c r="F22" s="216"/>
      <c r="G22" s="217"/>
    </row>
    <row r="23" spans="1:7" x14ac:dyDescent="0.25">
      <c r="A23" s="504" t="s">
        <v>182</v>
      </c>
      <c r="B23" s="504"/>
      <c r="C23" s="504"/>
      <c r="D23" s="504"/>
      <c r="E23" s="218"/>
      <c r="F23" s="219"/>
      <c r="G23" s="220"/>
    </row>
    <row r="24" spans="1:7" ht="31.5" x14ac:dyDescent="0.25">
      <c r="A24" s="505">
        <v>3</v>
      </c>
      <c r="B24" s="211" t="s">
        <v>174</v>
      </c>
      <c r="C24" s="212" t="s">
        <v>183</v>
      </c>
      <c r="D24" s="213" t="s">
        <v>184</v>
      </c>
      <c r="E24" s="213" t="s">
        <v>185</v>
      </c>
      <c r="F24" s="100" t="s">
        <v>186</v>
      </c>
      <c r="G24" s="221">
        <v>748.83</v>
      </c>
    </row>
    <row r="25" spans="1:7" ht="31.5" x14ac:dyDescent="0.25">
      <c r="A25" s="505"/>
      <c r="B25" s="211" t="s">
        <v>174</v>
      </c>
      <c r="C25" s="212" t="s">
        <v>187</v>
      </c>
      <c r="D25" s="213" t="s">
        <v>188</v>
      </c>
      <c r="E25" s="213" t="s">
        <v>189</v>
      </c>
      <c r="F25" s="100" t="s">
        <v>186</v>
      </c>
      <c r="G25" s="221">
        <v>1321.86</v>
      </c>
    </row>
    <row r="26" spans="1:7" ht="31.5" x14ac:dyDescent="0.25">
      <c r="A26" s="210">
        <v>4</v>
      </c>
      <c r="B26" s="211" t="s">
        <v>174</v>
      </c>
      <c r="C26" s="212" t="s">
        <v>190</v>
      </c>
      <c r="D26" s="213" t="s">
        <v>191</v>
      </c>
      <c r="E26" s="213" t="s">
        <v>192</v>
      </c>
      <c r="F26" s="100" t="s">
        <v>186</v>
      </c>
      <c r="G26" s="221">
        <v>641.48</v>
      </c>
    </row>
    <row r="27" spans="1:7" x14ac:dyDescent="0.25">
      <c r="A27" s="217"/>
      <c r="B27" s="217"/>
      <c r="C27" s="222"/>
      <c r="D27" s="217"/>
      <c r="E27" s="217"/>
      <c r="F27" s="217"/>
      <c r="G27" s="217"/>
    </row>
    <row r="28" spans="1:7" ht="32.25" customHeight="1" x14ac:dyDescent="0.25">
      <c r="A28" s="159" t="s">
        <v>303</v>
      </c>
      <c r="B28" s="503" t="s">
        <v>436</v>
      </c>
      <c r="C28" s="503"/>
      <c r="D28" s="503"/>
      <c r="E28" s="503"/>
      <c r="F28" s="503"/>
      <c r="G28" s="503"/>
    </row>
    <row r="29" spans="1:7" ht="48" customHeight="1" x14ac:dyDescent="0.25">
      <c r="A29" s="217" t="s">
        <v>437</v>
      </c>
      <c r="B29" s="503" t="s">
        <v>461</v>
      </c>
      <c r="C29" s="503"/>
      <c r="D29" s="503"/>
      <c r="E29" s="503"/>
      <c r="F29" s="503"/>
      <c r="G29" s="503"/>
    </row>
    <row r="30" spans="1:7" x14ac:dyDescent="0.25">
      <c r="A30" s="217"/>
      <c r="B30" s="217"/>
      <c r="C30" s="222"/>
      <c r="D30" s="217"/>
      <c r="E30" s="217"/>
      <c r="F30" s="217"/>
      <c r="G30" s="217"/>
    </row>
    <row r="31" spans="1:7" x14ac:dyDescent="0.25">
      <c r="A31" s="217"/>
      <c r="B31" s="217"/>
      <c r="C31" s="222"/>
      <c r="D31" s="217"/>
      <c r="E31" s="217"/>
      <c r="F31" s="217"/>
      <c r="G31" s="217"/>
    </row>
  </sheetData>
  <mergeCells count="11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  <mergeCell ref="B3:F3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1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463" t="s">
        <v>459</v>
      </c>
      <c r="B2" s="463"/>
      <c r="C2" s="463"/>
      <c r="D2" s="463"/>
      <c r="E2" s="463"/>
      <c r="F2" s="463"/>
      <c r="G2" s="463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506" t="s">
        <v>148</v>
      </c>
      <c r="B5" s="506"/>
      <c r="C5" s="506"/>
      <c r="D5" s="506"/>
      <c r="E5" s="50"/>
      <c r="F5" s="51"/>
      <c r="G5" s="52"/>
    </row>
    <row r="6" spans="1:7" x14ac:dyDescent="0.25">
      <c r="A6" s="507">
        <v>1</v>
      </c>
      <c r="B6" s="508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507"/>
      <c r="B7" s="508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507"/>
      <c r="B8" s="508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507"/>
      <c r="B9" s="508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507"/>
      <c r="B10" s="508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507"/>
      <c r="B11" s="508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507"/>
      <c r="B12" s="508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507"/>
      <c r="B13" s="508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507"/>
      <c r="B14" s="508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507"/>
      <c r="B15" s="508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507"/>
      <c r="B16" s="508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507"/>
      <c r="B17" s="508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507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5" t="s">
        <v>155</v>
      </c>
      <c r="G19" s="57">
        <v>65.040000000000006</v>
      </c>
    </row>
    <row r="20" spans="1:7" ht="31.5" x14ac:dyDescent="0.25">
      <c r="A20" s="507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511"/>
      <c r="B22" s="511"/>
      <c r="C22" s="511"/>
      <c r="D22" s="511"/>
      <c r="E22" s="65"/>
      <c r="F22" s="66"/>
    </row>
    <row r="23" spans="1:7" x14ac:dyDescent="0.25">
      <c r="A23" s="506" t="s">
        <v>182</v>
      </c>
      <c r="B23" s="506"/>
      <c r="C23" s="506"/>
      <c r="D23" s="506"/>
      <c r="E23" s="50"/>
      <c r="F23" s="51"/>
      <c r="G23" s="52"/>
    </row>
    <row r="24" spans="1:7" ht="31.5" x14ac:dyDescent="0.25">
      <c r="A24" s="507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507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zoomScale="90" zoomScaleNormal="90" workbookViewId="0">
      <selection activeCell="F26" sqref="F26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60" customHeight="1" x14ac:dyDescent="0.25">
      <c r="A1" s="512">
        <v>1</v>
      </c>
      <c r="B1" s="513" t="s">
        <v>337</v>
      </c>
      <c r="C1" s="513"/>
      <c r="D1" s="513"/>
      <c r="E1" s="513"/>
    </row>
    <row r="2" spans="1:5" ht="29.25" customHeight="1" x14ac:dyDescent="0.25">
      <c r="A2" s="51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512"/>
      <c r="B3" s="127">
        <v>1</v>
      </c>
      <c r="C3" s="77" t="s">
        <v>340</v>
      </c>
      <c r="D3" s="43">
        <v>25</v>
      </c>
      <c r="E3" s="466">
        <v>1058.0899999999999</v>
      </c>
    </row>
    <row r="4" spans="1:5" ht="15.75" x14ac:dyDescent="0.25">
      <c r="A4" s="512"/>
      <c r="B4" s="127">
        <v>2</v>
      </c>
      <c r="C4" s="77" t="s">
        <v>341</v>
      </c>
      <c r="D4" s="43">
        <v>10</v>
      </c>
      <c r="E4" s="514"/>
    </row>
    <row r="5" spans="1:5" ht="15.75" x14ac:dyDescent="0.25">
      <c r="A5" s="512"/>
      <c r="B5" s="127">
        <v>3</v>
      </c>
      <c r="C5" s="77" t="s">
        <v>342</v>
      </c>
      <c r="D5" s="43">
        <v>10</v>
      </c>
      <c r="E5" s="514"/>
    </row>
    <row r="6" spans="1:5" ht="15.75" x14ac:dyDescent="0.25">
      <c r="A6" s="512"/>
      <c r="B6" s="127">
        <v>4</v>
      </c>
      <c r="C6" s="77" t="s">
        <v>343</v>
      </c>
      <c r="D6" s="43">
        <v>3</v>
      </c>
      <c r="E6" s="514"/>
    </row>
    <row r="7" spans="1:5" ht="15.75" x14ac:dyDescent="0.25">
      <c r="A7" s="512"/>
      <c r="B7" s="127">
        <v>5</v>
      </c>
      <c r="C7" s="77" t="s">
        <v>344</v>
      </c>
      <c r="D7" s="43">
        <v>2</v>
      </c>
      <c r="E7" s="514"/>
    </row>
    <row r="8" spans="1:5" ht="15.75" x14ac:dyDescent="0.25">
      <c r="A8" s="512"/>
      <c r="B8" s="127">
        <v>6</v>
      </c>
      <c r="C8" s="77" t="s">
        <v>345</v>
      </c>
      <c r="D8" s="43">
        <v>2</v>
      </c>
      <c r="E8" s="514"/>
    </row>
    <row r="9" spans="1:5" ht="15.75" x14ac:dyDescent="0.25">
      <c r="A9" s="512"/>
      <c r="B9" s="127">
        <v>7</v>
      </c>
      <c r="C9" s="77" t="s">
        <v>346</v>
      </c>
      <c r="D9" s="43">
        <v>3</v>
      </c>
      <c r="E9" s="514"/>
    </row>
    <row r="10" spans="1:5" ht="15.75" x14ac:dyDescent="0.25">
      <c r="A10" s="512"/>
      <c r="B10" s="127">
        <v>8</v>
      </c>
      <c r="C10" s="77" t="s">
        <v>347</v>
      </c>
      <c r="D10" s="43">
        <v>3</v>
      </c>
      <c r="E10" s="514"/>
    </row>
    <row r="11" spans="1:5" ht="15.75" x14ac:dyDescent="0.25">
      <c r="A11" s="512"/>
      <c r="B11" s="127">
        <v>9</v>
      </c>
      <c r="C11" s="77" t="s">
        <v>348</v>
      </c>
      <c r="D11" s="43">
        <v>2</v>
      </c>
      <c r="E11" s="514"/>
    </row>
    <row r="12" spans="1:5" ht="15.75" x14ac:dyDescent="0.25">
      <c r="A12" s="512"/>
      <c r="B12" s="127">
        <v>10</v>
      </c>
      <c r="C12" s="77" t="s">
        <v>349</v>
      </c>
      <c r="D12" s="43">
        <v>10</v>
      </c>
      <c r="E12" s="514"/>
    </row>
    <row r="13" spans="1:5" ht="31.5" x14ac:dyDescent="0.25">
      <c r="A13" s="512"/>
      <c r="B13" s="127">
        <v>11</v>
      </c>
      <c r="C13" s="77" t="s">
        <v>350</v>
      </c>
      <c r="D13" s="43">
        <v>10</v>
      </c>
      <c r="E13" s="514"/>
    </row>
    <row r="14" spans="1:5" ht="31.5" x14ac:dyDescent="0.25">
      <c r="A14" s="512"/>
      <c r="B14" s="127">
        <v>12</v>
      </c>
      <c r="C14" s="77" t="s">
        <v>351</v>
      </c>
      <c r="D14" s="26">
        <v>10</v>
      </c>
      <c r="E14" s="514"/>
    </row>
    <row r="15" spans="1:5" ht="15.75" x14ac:dyDescent="0.25">
      <c r="A15" s="512"/>
      <c r="B15" s="128"/>
      <c r="C15" s="77" t="s">
        <v>352</v>
      </c>
      <c r="D15" s="43">
        <f>SUM(D3:D14)</f>
        <v>90</v>
      </c>
      <c r="E15" s="467"/>
    </row>
    <row r="16" spans="1:5" ht="63.75" customHeight="1" x14ac:dyDescent="0.25">
      <c r="A16" s="512">
        <v>2</v>
      </c>
      <c r="B16" s="513" t="s">
        <v>353</v>
      </c>
      <c r="C16" s="513"/>
      <c r="D16" s="513"/>
      <c r="E16" s="513"/>
    </row>
    <row r="17" spans="1:5" s="123" customFormat="1" ht="15.75" x14ac:dyDescent="0.25">
      <c r="A17" s="51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3" customFormat="1" ht="31.5" x14ac:dyDescent="0.25">
      <c r="A18" s="512"/>
      <c r="B18" s="43">
        <v>1</v>
      </c>
      <c r="C18" s="77" t="s">
        <v>340</v>
      </c>
      <c r="D18" s="43">
        <v>30</v>
      </c>
      <c r="E18" s="515">
        <f>E3*1.05</f>
        <v>1110.9945</v>
      </c>
    </row>
    <row r="19" spans="1:5" s="123" customFormat="1" ht="15.75" x14ac:dyDescent="0.25">
      <c r="A19" s="512"/>
      <c r="B19" s="43">
        <v>2</v>
      </c>
      <c r="C19" s="77" t="s">
        <v>341</v>
      </c>
      <c r="D19" s="43">
        <v>10</v>
      </c>
      <c r="E19" s="516"/>
    </row>
    <row r="20" spans="1:5" s="123" customFormat="1" ht="15.75" x14ac:dyDescent="0.25">
      <c r="A20" s="512"/>
      <c r="B20" s="43">
        <v>3</v>
      </c>
      <c r="C20" s="77" t="s">
        <v>342</v>
      </c>
      <c r="D20" s="43">
        <v>10</v>
      </c>
      <c r="E20" s="516"/>
    </row>
    <row r="21" spans="1:5" s="123" customFormat="1" ht="15.75" x14ac:dyDescent="0.25">
      <c r="A21" s="512"/>
      <c r="B21" s="43">
        <v>4</v>
      </c>
      <c r="C21" s="77" t="s">
        <v>343</v>
      </c>
      <c r="D21" s="43">
        <v>3</v>
      </c>
      <c r="E21" s="516"/>
    </row>
    <row r="22" spans="1:5" s="123" customFormat="1" ht="15.75" x14ac:dyDescent="0.25">
      <c r="A22" s="512"/>
      <c r="B22" s="43">
        <v>5</v>
      </c>
      <c r="C22" s="77" t="s">
        <v>344</v>
      </c>
      <c r="D22" s="43">
        <v>2</v>
      </c>
      <c r="E22" s="516"/>
    </row>
    <row r="23" spans="1:5" s="123" customFormat="1" ht="15.75" x14ac:dyDescent="0.25">
      <c r="A23" s="512"/>
      <c r="B23" s="43">
        <v>6</v>
      </c>
      <c r="C23" s="77" t="s">
        <v>345</v>
      </c>
      <c r="D23" s="43">
        <v>2</v>
      </c>
      <c r="E23" s="516"/>
    </row>
    <row r="24" spans="1:5" s="123" customFormat="1" ht="15.75" x14ac:dyDescent="0.25">
      <c r="A24" s="512"/>
      <c r="B24" s="43">
        <v>7</v>
      </c>
      <c r="C24" s="77" t="s">
        <v>346</v>
      </c>
      <c r="D24" s="43">
        <v>3</v>
      </c>
      <c r="E24" s="516"/>
    </row>
    <row r="25" spans="1:5" s="123" customFormat="1" ht="15.75" x14ac:dyDescent="0.25">
      <c r="A25" s="512"/>
      <c r="B25" s="43">
        <v>8</v>
      </c>
      <c r="C25" s="77" t="s">
        <v>347</v>
      </c>
      <c r="D25" s="43">
        <v>3</v>
      </c>
      <c r="E25" s="516"/>
    </row>
    <row r="26" spans="1:5" s="123" customFormat="1" ht="15.75" x14ac:dyDescent="0.25">
      <c r="A26" s="512"/>
      <c r="B26" s="43">
        <v>9</v>
      </c>
      <c r="C26" s="77" t="s">
        <v>348</v>
      </c>
      <c r="D26" s="43">
        <v>2</v>
      </c>
      <c r="E26" s="516"/>
    </row>
    <row r="27" spans="1:5" s="123" customFormat="1" ht="15.75" x14ac:dyDescent="0.25">
      <c r="A27" s="512"/>
      <c r="B27" s="43">
        <v>10</v>
      </c>
      <c r="C27" s="77" t="s">
        <v>349</v>
      </c>
      <c r="D27" s="43">
        <v>10</v>
      </c>
      <c r="E27" s="516"/>
    </row>
    <row r="28" spans="1:5" s="123" customFormat="1" ht="31.5" x14ac:dyDescent="0.25">
      <c r="A28" s="512"/>
      <c r="B28" s="43">
        <v>11</v>
      </c>
      <c r="C28" s="77" t="s">
        <v>350</v>
      </c>
      <c r="D28" s="43">
        <v>10</v>
      </c>
      <c r="E28" s="516"/>
    </row>
    <row r="29" spans="1:5" s="123" customFormat="1" ht="31.5" x14ac:dyDescent="0.25">
      <c r="A29" s="512"/>
      <c r="B29" s="43">
        <v>12</v>
      </c>
      <c r="C29" s="77" t="s">
        <v>351</v>
      </c>
      <c r="D29" s="43">
        <v>10</v>
      </c>
      <c r="E29" s="516"/>
    </row>
    <row r="30" spans="1:5" s="123" customFormat="1" ht="15.75" x14ac:dyDescent="0.25">
      <c r="A30" s="512"/>
      <c r="B30" s="43"/>
      <c r="C30" s="77" t="s">
        <v>352</v>
      </c>
      <c r="D30" s="43">
        <f>SUM(D18:D29)</f>
        <v>95</v>
      </c>
      <c r="E30" s="517"/>
    </row>
    <row r="31" spans="1:5" ht="38.25" customHeight="1" x14ac:dyDescent="0.25">
      <c r="A31" s="512">
        <v>3</v>
      </c>
      <c r="B31" s="513" t="s">
        <v>354</v>
      </c>
      <c r="C31" s="513"/>
      <c r="D31" s="513"/>
      <c r="E31" s="513"/>
    </row>
    <row r="32" spans="1:5" s="123" customFormat="1" ht="15.75" x14ac:dyDescent="0.25">
      <c r="A32" s="51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512"/>
      <c r="B33" s="43">
        <v>1</v>
      </c>
      <c r="C33" s="129" t="s">
        <v>340</v>
      </c>
      <c r="D33" s="43">
        <v>25</v>
      </c>
      <c r="E33" s="130">
        <v>297.95</v>
      </c>
    </row>
    <row r="34" spans="1:5" ht="13.5" customHeight="1" x14ac:dyDescent="0.25">
      <c r="A34" s="121"/>
      <c r="B34" s="121"/>
      <c r="C34" s="122"/>
      <c r="D34" s="121"/>
      <c r="E34" s="121"/>
    </row>
    <row r="35" spans="1:5" s="123" customFormat="1" ht="39" customHeight="1" x14ac:dyDescent="0.25">
      <c r="A35" s="512">
        <v>4</v>
      </c>
      <c r="B35" s="513" t="s">
        <v>355</v>
      </c>
      <c r="C35" s="513"/>
      <c r="D35" s="513"/>
      <c r="E35" s="513"/>
    </row>
    <row r="36" spans="1:5" s="123" customFormat="1" ht="15.75" x14ac:dyDescent="0.25">
      <c r="A36" s="51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3" customFormat="1" ht="31.5" x14ac:dyDescent="0.25">
      <c r="A37" s="512"/>
      <c r="B37" s="43">
        <v>1</v>
      </c>
      <c r="C37" s="77" t="s">
        <v>340</v>
      </c>
      <c r="D37" s="43">
        <v>30</v>
      </c>
      <c r="E37" s="130">
        <f>E33*1.05</f>
        <v>312.84750000000003</v>
      </c>
    </row>
    <row r="38" spans="1:5" ht="48" customHeight="1" x14ac:dyDescent="0.25">
      <c r="A38" s="512">
        <v>5</v>
      </c>
      <c r="B38" s="513" t="s">
        <v>362</v>
      </c>
      <c r="C38" s="513"/>
      <c r="D38" s="513"/>
      <c r="E38" s="513"/>
    </row>
    <row r="39" spans="1:5" ht="15.75" x14ac:dyDescent="0.25">
      <c r="A39" s="512"/>
      <c r="B39" s="26" t="s">
        <v>145</v>
      </c>
      <c r="C39" s="518" t="s">
        <v>356</v>
      </c>
      <c r="D39" s="519"/>
      <c r="E39" s="26" t="s">
        <v>339</v>
      </c>
    </row>
    <row r="40" spans="1:5" s="123" customFormat="1" ht="15.75" x14ac:dyDescent="0.25">
      <c r="A40" s="512"/>
      <c r="B40" s="64" t="s">
        <v>357</v>
      </c>
      <c r="C40" s="520" t="s">
        <v>358</v>
      </c>
      <c r="D40" s="521"/>
      <c r="E40" s="515">
        <v>1186.4000000000001</v>
      </c>
    </row>
    <row r="41" spans="1:5" s="123" customFormat="1" ht="15.75" x14ac:dyDescent="0.25">
      <c r="A41" s="512"/>
      <c r="B41" s="64" t="s">
        <v>359</v>
      </c>
      <c r="C41" s="520" t="s">
        <v>360</v>
      </c>
      <c r="D41" s="521"/>
      <c r="E41" s="517"/>
    </row>
    <row r="42" spans="1:5" s="123" customFormat="1" ht="67.5" customHeight="1" x14ac:dyDescent="0.25">
      <c r="A42" s="512">
        <v>6</v>
      </c>
      <c r="B42" s="513" t="s">
        <v>624</v>
      </c>
      <c r="C42" s="513"/>
      <c r="D42" s="513"/>
      <c r="E42" s="513"/>
    </row>
    <row r="43" spans="1:5" s="123" customFormat="1" ht="15.75" x14ac:dyDescent="0.25">
      <c r="A43" s="512"/>
      <c r="B43" s="43" t="s">
        <v>145</v>
      </c>
      <c r="C43" s="518" t="s">
        <v>356</v>
      </c>
      <c r="D43" s="519"/>
      <c r="E43" s="43" t="s">
        <v>339</v>
      </c>
    </row>
    <row r="44" spans="1:5" s="123" customFormat="1" ht="15.75" x14ac:dyDescent="0.25">
      <c r="A44" s="512"/>
      <c r="B44" s="64" t="s">
        <v>357</v>
      </c>
      <c r="C44" s="520" t="s">
        <v>358</v>
      </c>
      <c r="D44" s="521"/>
      <c r="E44" s="522">
        <v>1245.72</v>
      </c>
    </row>
    <row r="45" spans="1:5" s="123" customFormat="1" ht="15.75" x14ac:dyDescent="0.25">
      <c r="A45" s="512"/>
      <c r="B45" s="64" t="s">
        <v>359</v>
      </c>
      <c r="C45" s="520" t="s">
        <v>360</v>
      </c>
      <c r="D45" s="521"/>
      <c r="E45" s="523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E135-97AB-4D63-B29A-B8E5237216F9}">
  <sheetPr>
    <pageSetUpPr fitToPage="1"/>
  </sheetPr>
  <dimension ref="A1:M24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9" customWidth="1"/>
    <col min="3" max="3" width="35.140625" style="239" customWidth="1"/>
    <col min="4" max="4" width="39.28515625" customWidth="1"/>
    <col min="5" max="5" width="29.42578125" customWidth="1"/>
    <col min="6" max="6" width="20" style="238" customWidth="1"/>
    <col min="7" max="13" width="20" customWidth="1"/>
    <col min="17" max="17" width="11.85546875" customWidth="1"/>
  </cols>
  <sheetData>
    <row r="1" spans="1:13" ht="55.5" customHeight="1" x14ac:dyDescent="0.25">
      <c r="A1" s="358" t="s">
        <v>663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</row>
    <row r="2" spans="1:13" ht="20.25" x14ac:dyDescent="0.25">
      <c r="A2" s="359" t="s">
        <v>200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</row>
    <row r="3" spans="1:13" ht="35.25" customHeight="1" x14ac:dyDescent="0.25">
      <c r="A3" s="360" t="s">
        <v>201</v>
      </c>
      <c r="B3" s="361" t="s">
        <v>145</v>
      </c>
      <c r="C3" s="362" t="s">
        <v>316</v>
      </c>
      <c r="D3" s="362" t="s">
        <v>638</v>
      </c>
      <c r="E3" s="362" t="s">
        <v>317</v>
      </c>
      <c r="F3" s="365" t="s">
        <v>335</v>
      </c>
      <c r="G3" s="365"/>
      <c r="H3" s="365"/>
      <c r="I3" s="365"/>
      <c r="J3" s="365" t="s">
        <v>336</v>
      </c>
      <c r="K3" s="365"/>
      <c r="L3" s="365"/>
      <c r="M3" s="365"/>
    </row>
    <row r="4" spans="1:13" ht="35.25" customHeight="1" x14ac:dyDescent="0.25">
      <c r="A4" s="360"/>
      <c r="B4" s="361"/>
      <c r="C4" s="363"/>
      <c r="D4" s="363"/>
      <c r="E4" s="363"/>
      <c r="F4" s="356" t="s">
        <v>318</v>
      </c>
      <c r="G4" s="356"/>
      <c r="H4" s="356" t="s">
        <v>319</v>
      </c>
      <c r="I4" s="356"/>
      <c r="J4" s="356" t="s">
        <v>318</v>
      </c>
      <c r="K4" s="356"/>
      <c r="L4" s="356" t="s">
        <v>319</v>
      </c>
      <c r="M4" s="356"/>
    </row>
    <row r="5" spans="1:13" ht="51.75" customHeight="1" x14ac:dyDescent="0.25">
      <c r="A5" s="360"/>
      <c r="B5" s="361"/>
      <c r="C5" s="364"/>
      <c r="D5" s="364"/>
      <c r="E5" s="364"/>
      <c r="F5" s="276" t="s">
        <v>320</v>
      </c>
      <c r="G5" s="276" t="s">
        <v>321</v>
      </c>
      <c r="H5" s="276" t="s">
        <v>320</v>
      </c>
      <c r="I5" s="276" t="s">
        <v>321</v>
      </c>
      <c r="J5" s="276" t="s">
        <v>320</v>
      </c>
      <c r="K5" s="276" t="s">
        <v>321</v>
      </c>
      <c r="L5" s="276" t="s">
        <v>320</v>
      </c>
      <c r="M5" s="276" t="s">
        <v>321</v>
      </c>
    </row>
    <row r="6" spans="1:13" ht="61.5" customHeight="1" x14ac:dyDescent="0.25">
      <c r="A6" s="277">
        <v>1</v>
      </c>
      <c r="B6" s="278" t="s">
        <v>627</v>
      </c>
      <c r="C6" s="279" t="s">
        <v>640</v>
      </c>
      <c r="D6" s="278" t="s">
        <v>639</v>
      </c>
      <c r="E6" s="353" t="s">
        <v>647</v>
      </c>
      <c r="F6" s="260">
        <f>J6*0.75</f>
        <v>1309.8600000000001</v>
      </c>
      <c r="G6" s="260">
        <f>F6/2</f>
        <v>654.93000000000006</v>
      </c>
      <c r="H6" s="260">
        <f>L6*0.75</f>
        <v>1047.8880000000001</v>
      </c>
      <c r="I6" s="260">
        <f>M6*0.75</f>
        <v>523.94400000000007</v>
      </c>
      <c r="J6" s="260">
        <v>1746.48</v>
      </c>
      <c r="K6" s="260">
        <f>J6/2</f>
        <v>873.24</v>
      </c>
      <c r="L6" s="260">
        <f>J6*0.8</f>
        <v>1397.1840000000002</v>
      </c>
      <c r="M6" s="260">
        <f>L6/2</f>
        <v>698.5920000000001</v>
      </c>
    </row>
    <row r="7" spans="1:13" ht="61.5" customHeight="1" x14ac:dyDescent="0.25">
      <c r="A7" s="277">
        <v>2</v>
      </c>
      <c r="B7" s="278" t="s">
        <v>634</v>
      </c>
      <c r="C7" s="279" t="s">
        <v>635</v>
      </c>
      <c r="D7" s="278" t="s">
        <v>641</v>
      </c>
      <c r="E7" s="354"/>
      <c r="F7" s="260">
        <f t="shared" ref="F7:F14" si="0">J7*0.75</f>
        <v>1309.8600000000001</v>
      </c>
      <c r="G7" s="260">
        <f t="shared" ref="G7:G14" si="1">F7/2</f>
        <v>654.93000000000006</v>
      </c>
      <c r="H7" s="260">
        <f t="shared" ref="H7:H14" si="2">L7*0.75</f>
        <v>1047.8880000000001</v>
      </c>
      <c r="I7" s="260">
        <f t="shared" ref="I7:I14" si="3">M7*0.75</f>
        <v>523.94400000000007</v>
      </c>
      <c r="J7" s="260">
        <v>1746.48</v>
      </c>
      <c r="K7" s="260">
        <f t="shared" ref="K7:K14" si="4">J7/2</f>
        <v>873.24</v>
      </c>
      <c r="L7" s="260">
        <f t="shared" ref="L7:L14" si="5">J7*0.8</f>
        <v>1397.1840000000002</v>
      </c>
      <c r="M7" s="260">
        <f t="shared" ref="M7:M14" si="6">L7/2</f>
        <v>698.5920000000001</v>
      </c>
    </row>
    <row r="8" spans="1:13" ht="61.5" customHeight="1" x14ac:dyDescent="0.25">
      <c r="A8" s="277">
        <v>3</v>
      </c>
      <c r="B8" s="278" t="s">
        <v>325</v>
      </c>
      <c r="C8" s="279" t="s">
        <v>326</v>
      </c>
      <c r="D8" s="278" t="s">
        <v>326</v>
      </c>
      <c r="E8" s="354"/>
      <c r="F8" s="260">
        <f t="shared" si="0"/>
        <v>1309.8600000000001</v>
      </c>
      <c r="G8" s="260">
        <f t="shared" si="1"/>
        <v>654.93000000000006</v>
      </c>
      <c r="H8" s="260">
        <f t="shared" si="2"/>
        <v>1047.8880000000001</v>
      </c>
      <c r="I8" s="260">
        <f t="shared" si="3"/>
        <v>523.94400000000007</v>
      </c>
      <c r="J8" s="260">
        <v>1746.48</v>
      </c>
      <c r="K8" s="260">
        <f t="shared" si="4"/>
        <v>873.24</v>
      </c>
      <c r="L8" s="260">
        <f t="shared" si="5"/>
        <v>1397.1840000000002</v>
      </c>
      <c r="M8" s="260">
        <f t="shared" si="6"/>
        <v>698.5920000000001</v>
      </c>
    </row>
    <row r="9" spans="1:13" ht="61.5" customHeight="1" x14ac:dyDescent="0.25">
      <c r="A9" s="277">
        <v>4</v>
      </c>
      <c r="B9" s="278" t="s">
        <v>628</v>
      </c>
      <c r="C9" s="279" t="s">
        <v>629</v>
      </c>
      <c r="D9" s="278" t="s">
        <v>642</v>
      </c>
      <c r="E9" s="354"/>
      <c r="F9" s="260">
        <f t="shared" si="0"/>
        <v>1309.8600000000001</v>
      </c>
      <c r="G9" s="260">
        <f t="shared" si="1"/>
        <v>654.93000000000006</v>
      </c>
      <c r="H9" s="260">
        <f t="shared" si="2"/>
        <v>1047.8880000000001</v>
      </c>
      <c r="I9" s="260">
        <f t="shared" si="3"/>
        <v>523.94400000000007</v>
      </c>
      <c r="J9" s="260">
        <v>1746.48</v>
      </c>
      <c r="K9" s="260">
        <f t="shared" si="4"/>
        <v>873.24</v>
      </c>
      <c r="L9" s="260">
        <f t="shared" si="5"/>
        <v>1397.1840000000002</v>
      </c>
      <c r="M9" s="260">
        <f t="shared" si="6"/>
        <v>698.5920000000001</v>
      </c>
    </row>
    <row r="10" spans="1:13" ht="61.5" customHeight="1" x14ac:dyDescent="0.25">
      <c r="A10" s="280">
        <v>5</v>
      </c>
      <c r="B10" s="281" t="s">
        <v>630</v>
      </c>
      <c r="C10" s="282" t="s">
        <v>631</v>
      </c>
      <c r="D10" s="281" t="s">
        <v>643</v>
      </c>
      <c r="E10" s="354"/>
      <c r="F10" s="260">
        <f t="shared" si="0"/>
        <v>1309.8600000000001</v>
      </c>
      <c r="G10" s="260">
        <f t="shared" si="1"/>
        <v>654.93000000000006</v>
      </c>
      <c r="H10" s="260">
        <f t="shared" si="2"/>
        <v>1047.8880000000001</v>
      </c>
      <c r="I10" s="260">
        <f t="shared" si="3"/>
        <v>523.94400000000007</v>
      </c>
      <c r="J10" s="260">
        <v>1746.48</v>
      </c>
      <c r="K10" s="260">
        <f t="shared" si="4"/>
        <v>873.24</v>
      </c>
      <c r="L10" s="260">
        <f t="shared" si="5"/>
        <v>1397.1840000000002</v>
      </c>
      <c r="M10" s="260">
        <f t="shared" si="6"/>
        <v>698.5920000000001</v>
      </c>
    </row>
    <row r="11" spans="1:13" ht="61.5" customHeight="1" x14ac:dyDescent="0.25">
      <c r="A11" s="283">
        <v>6</v>
      </c>
      <c r="B11" s="284" t="s">
        <v>636</v>
      </c>
      <c r="C11" s="285" t="s">
        <v>637</v>
      </c>
      <c r="D11" s="284" t="s">
        <v>644</v>
      </c>
      <c r="E11" s="354"/>
      <c r="F11" s="260">
        <f t="shared" si="0"/>
        <v>1309.8600000000001</v>
      </c>
      <c r="G11" s="260">
        <f t="shared" si="1"/>
        <v>654.93000000000006</v>
      </c>
      <c r="H11" s="260">
        <f t="shared" si="2"/>
        <v>1047.8880000000001</v>
      </c>
      <c r="I11" s="260">
        <f t="shared" si="3"/>
        <v>523.94400000000007</v>
      </c>
      <c r="J11" s="260">
        <v>1746.48</v>
      </c>
      <c r="K11" s="260">
        <f t="shared" si="4"/>
        <v>873.24</v>
      </c>
      <c r="L11" s="260">
        <f t="shared" si="5"/>
        <v>1397.1840000000002</v>
      </c>
      <c r="M11" s="260">
        <f t="shared" si="6"/>
        <v>698.5920000000001</v>
      </c>
    </row>
    <row r="12" spans="1:13" ht="61.5" customHeight="1" x14ac:dyDescent="0.25">
      <c r="A12" s="280">
        <v>7</v>
      </c>
      <c r="B12" s="281" t="s">
        <v>632</v>
      </c>
      <c r="C12" s="282" t="s">
        <v>633</v>
      </c>
      <c r="D12" s="281" t="s">
        <v>645</v>
      </c>
      <c r="E12" s="354"/>
      <c r="F12" s="260">
        <f t="shared" si="0"/>
        <v>1309.8600000000001</v>
      </c>
      <c r="G12" s="260">
        <f t="shared" si="1"/>
        <v>654.93000000000006</v>
      </c>
      <c r="H12" s="260">
        <f t="shared" si="2"/>
        <v>1047.8880000000001</v>
      </c>
      <c r="I12" s="260">
        <f t="shared" si="3"/>
        <v>523.94400000000007</v>
      </c>
      <c r="J12" s="260">
        <v>1746.48</v>
      </c>
      <c r="K12" s="260">
        <f t="shared" si="4"/>
        <v>873.24</v>
      </c>
      <c r="L12" s="260">
        <f t="shared" si="5"/>
        <v>1397.1840000000002</v>
      </c>
      <c r="M12" s="260">
        <f t="shared" si="6"/>
        <v>698.5920000000001</v>
      </c>
    </row>
    <row r="13" spans="1:13" ht="61.5" customHeight="1" x14ac:dyDescent="0.25">
      <c r="A13" s="280">
        <v>8</v>
      </c>
      <c r="B13" s="281" t="s">
        <v>322</v>
      </c>
      <c r="C13" s="282" t="s">
        <v>323</v>
      </c>
      <c r="D13" s="281" t="s">
        <v>323</v>
      </c>
      <c r="E13" s="354"/>
      <c r="F13" s="260">
        <f t="shared" si="0"/>
        <v>1309.8600000000001</v>
      </c>
      <c r="G13" s="260">
        <f t="shared" si="1"/>
        <v>654.93000000000006</v>
      </c>
      <c r="H13" s="260">
        <f t="shared" si="2"/>
        <v>1047.8880000000001</v>
      </c>
      <c r="I13" s="260">
        <f t="shared" si="3"/>
        <v>523.94400000000007</v>
      </c>
      <c r="J13" s="260">
        <v>1746.48</v>
      </c>
      <c r="K13" s="260">
        <f t="shared" si="4"/>
        <v>873.24</v>
      </c>
      <c r="L13" s="260">
        <f t="shared" si="5"/>
        <v>1397.1840000000002</v>
      </c>
      <c r="M13" s="260">
        <f t="shared" si="6"/>
        <v>698.5920000000001</v>
      </c>
    </row>
    <row r="14" spans="1:13" ht="75" x14ac:dyDescent="0.25">
      <c r="A14" s="286">
        <v>9</v>
      </c>
      <c r="B14" s="287" t="s">
        <v>625</v>
      </c>
      <c r="C14" s="282" t="s">
        <v>626</v>
      </c>
      <c r="D14" s="281" t="s">
        <v>646</v>
      </c>
      <c r="E14" s="355"/>
      <c r="F14" s="260">
        <f t="shared" si="0"/>
        <v>1309.8600000000001</v>
      </c>
      <c r="G14" s="260">
        <f t="shared" si="1"/>
        <v>654.93000000000006</v>
      </c>
      <c r="H14" s="260">
        <f t="shared" si="2"/>
        <v>1047.8880000000001</v>
      </c>
      <c r="I14" s="260">
        <f t="shared" si="3"/>
        <v>523.94400000000007</v>
      </c>
      <c r="J14" s="260">
        <v>1746.48</v>
      </c>
      <c r="K14" s="260">
        <f t="shared" si="4"/>
        <v>873.24</v>
      </c>
      <c r="L14" s="260">
        <f t="shared" si="5"/>
        <v>1397.1840000000002</v>
      </c>
      <c r="M14" s="260">
        <f t="shared" si="6"/>
        <v>698.5920000000001</v>
      </c>
    </row>
    <row r="15" spans="1:13" ht="34.5" customHeight="1" x14ac:dyDescent="0.25">
      <c r="A15" s="255" t="s">
        <v>303</v>
      </c>
      <c r="B15" s="357" t="s">
        <v>333</v>
      </c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</row>
    <row r="16" spans="1:13" ht="70.5" customHeight="1" x14ac:dyDescent="0.35">
      <c r="A16" s="256" t="s">
        <v>437</v>
      </c>
      <c r="B16" s="352" t="s">
        <v>648</v>
      </c>
      <c r="C16" s="352"/>
      <c r="D16" s="352"/>
      <c r="E16" s="352"/>
      <c r="F16" s="257"/>
      <c r="G16" s="258"/>
      <c r="H16" s="258"/>
      <c r="I16" s="258"/>
      <c r="J16" s="258"/>
      <c r="K16" s="258"/>
      <c r="L16" s="258"/>
      <c r="M16" s="258"/>
    </row>
    <row r="17" spans="2:5" x14ac:dyDescent="0.25">
      <c r="B17" s="240"/>
      <c r="C17" s="241"/>
      <c r="D17" s="240"/>
      <c r="E17" s="240"/>
    </row>
    <row r="18" spans="2:5" x14ac:dyDescent="0.25">
      <c r="B18" s="240"/>
      <c r="C18" s="241"/>
      <c r="D18" s="240"/>
    </row>
    <row r="19" spans="2:5" x14ac:dyDescent="0.25">
      <c r="B19" s="240"/>
      <c r="C19" s="241"/>
      <c r="D19" s="240"/>
    </row>
    <row r="20" spans="2:5" x14ac:dyDescent="0.25">
      <c r="B20" s="240"/>
      <c r="C20" s="241"/>
      <c r="D20" s="240"/>
    </row>
    <row r="21" spans="2:5" x14ac:dyDescent="0.25">
      <c r="B21" s="240"/>
      <c r="C21" s="241"/>
      <c r="D21" s="240"/>
    </row>
    <row r="22" spans="2:5" x14ac:dyDescent="0.25">
      <c r="B22" s="240"/>
      <c r="C22" s="241"/>
      <c r="D22" s="240"/>
      <c r="E22" s="240"/>
    </row>
    <row r="23" spans="2:5" x14ac:dyDescent="0.25">
      <c r="B23" s="240"/>
      <c r="C23" s="241"/>
      <c r="D23" s="240"/>
      <c r="E23" s="240"/>
    </row>
    <row r="24" spans="2:5" x14ac:dyDescent="0.25">
      <c r="B24" s="240"/>
      <c r="C24" s="241"/>
      <c r="D24" s="240"/>
      <c r="E24" s="240"/>
    </row>
  </sheetData>
  <mergeCells count="16">
    <mergeCell ref="A1:M1"/>
    <mergeCell ref="A2:M2"/>
    <mergeCell ref="A3:A5"/>
    <mergeCell ref="B3:B5"/>
    <mergeCell ref="D3:D5"/>
    <mergeCell ref="F3:I3"/>
    <mergeCell ref="J3:M3"/>
    <mergeCell ref="F4:G4"/>
    <mergeCell ref="H4:I4"/>
    <mergeCell ref="E3:E5"/>
    <mergeCell ref="C3:C5"/>
    <mergeCell ref="B16:E16"/>
    <mergeCell ref="E6:E14"/>
    <mergeCell ref="J4:K4"/>
    <mergeCell ref="L4:M4"/>
    <mergeCell ref="B15:M15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512">
        <v>1</v>
      </c>
      <c r="B1" s="513" t="s">
        <v>337</v>
      </c>
      <c r="C1" s="513"/>
      <c r="D1" s="513"/>
      <c r="E1" s="513"/>
    </row>
    <row r="2" spans="1:5" ht="29.25" customHeight="1" x14ac:dyDescent="0.25">
      <c r="A2" s="51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512"/>
      <c r="B3" s="127">
        <v>1</v>
      </c>
      <c r="C3" s="77" t="s">
        <v>340</v>
      </c>
      <c r="D3" s="43">
        <v>25</v>
      </c>
      <c r="E3" s="466">
        <v>1058.0899999999999</v>
      </c>
    </row>
    <row r="4" spans="1:5" ht="15.75" x14ac:dyDescent="0.25">
      <c r="A4" s="512"/>
      <c r="B4" s="127">
        <v>2</v>
      </c>
      <c r="C4" s="77" t="s">
        <v>341</v>
      </c>
      <c r="D4" s="43">
        <v>10</v>
      </c>
      <c r="E4" s="514"/>
    </row>
    <row r="5" spans="1:5" ht="15.75" x14ac:dyDescent="0.25">
      <c r="A5" s="512"/>
      <c r="B5" s="127">
        <v>3</v>
      </c>
      <c r="C5" s="77" t="s">
        <v>342</v>
      </c>
      <c r="D5" s="43">
        <v>10</v>
      </c>
      <c r="E5" s="514"/>
    </row>
    <row r="6" spans="1:5" ht="15.75" x14ac:dyDescent="0.25">
      <c r="A6" s="512"/>
      <c r="B6" s="127">
        <v>4</v>
      </c>
      <c r="C6" s="77" t="s">
        <v>343</v>
      </c>
      <c r="D6" s="43">
        <v>3</v>
      </c>
      <c r="E6" s="514"/>
    </row>
    <row r="7" spans="1:5" ht="15.75" x14ac:dyDescent="0.25">
      <c r="A7" s="512"/>
      <c r="B7" s="127">
        <v>5</v>
      </c>
      <c r="C7" s="77" t="s">
        <v>344</v>
      </c>
      <c r="D7" s="43">
        <v>2</v>
      </c>
      <c r="E7" s="514"/>
    </row>
    <row r="8" spans="1:5" ht="15.75" x14ac:dyDescent="0.25">
      <c r="A8" s="512"/>
      <c r="B8" s="127">
        <v>6</v>
      </c>
      <c r="C8" s="77" t="s">
        <v>345</v>
      </c>
      <c r="D8" s="43">
        <v>2</v>
      </c>
      <c r="E8" s="514"/>
    </row>
    <row r="9" spans="1:5" ht="15.75" x14ac:dyDescent="0.25">
      <c r="A9" s="512"/>
      <c r="B9" s="127">
        <v>7</v>
      </c>
      <c r="C9" s="77" t="s">
        <v>346</v>
      </c>
      <c r="D9" s="43">
        <v>3</v>
      </c>
      <c r="E9" s="514"/>
    </row>
    <row r="10" spans="1:5" ht="15.75" x14ac:dyDescent="0.25">
      <c r="A10" s="512"/>
      <c r="B10" s="127">
        <v>8</v>
      </c>
      <c r="C10" s="77" t="s">
        <v>347</v>
      </c>
      <c r="D10" s="43">
        <v>3</v>
      </c>
      <c r="E10" s="514"/>
    </row>
    <row r="11" spans="1:5" ht="15.75" x14ac:dyDescent="0.25">
      <c r="A11" s="512"/>
      <c r="B11" s="127">
        <v>9</v>
      </c>
      <c r="C11" s="77" t="s">
        <v>348</v>
      </c>
      <c r="D11" s="43">
        <v>2</v>
      </c>
      <c r="E11" s="514"/>
    </row>
    <row r="12" spans="1:5" ht="15.75" x14ac:dyDescent="0.25">
      <c r="A12" s="512"/>
      <c r="B12" s="127">
        <v>10</v>
      </c>
      <c r="C12" s="77" t="s">
        <v>349</v>
      </c>
      <c r="D12" s="43">
        <v>10</v>
      </c>
      <c r="E12" s="514"/>
    </row>
    <row r="13" spans="1:5" ht="31.5" x14ac:dyDescent="0.25">
      <c r="A13" s="512"/>
      <c r="B13" s="127">
        <v>11</v>
      </c>
      <c r="C13" s="77" t="s">
        <v>350</v>
      </c>
      <c r="D13" s="43">
        <v>10</v>
      </c>
      <c r="E13" s="514"/>
    </row>
    <row r="14" spans="1:5" ht="31.5" x14ac:dyDescent="0.25">
      <c r="A14" s="512"/>
      <c r="B14" s="127">
        <v>12</v>
      </c>
      <c r="C14" s="77" t="s">
        <v>351</v>
      </c>
      <c r="D14" s="43">
        <v>10</v>
      </c>
      <c r="E14" s="514"/>
    </row>
    <row r="15" spans="1:5" ht="15.75" x14ac:dyDescent="0.25">
      <c r="A15" s="512"/>
      <c r="B15" s="128"/>
      <c r="C15" s="77" t="s">
        <v>352</v>
      </c>
      <c r="D15" s="43">
        <f>SUM(D3:D14)</f>
        <v>90</v>
      </c>
      <c r="E15" s="467"/>
    </row>
    <row r="16" spans="1:5" ht="63.75" customHeight="1" x14ac:dyDescent="0.25">
      <c r="A16" s="512">
        <v>2</v>
      </c>
      <c r="B16" s="513" t="s">
        <v>353</v>
      </c>
      <c r="C16" s="513"/>
      <c r="D16" s="513"/>
      <c r="E16" s="513"/>
    </row>
    <row r="17" spans="1:5" s="123" customFormat="1" ht="15.75" x14ac:dyDescent="0.25">
      <c r="A17" s="51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3" customFormat="1" ht="31.5" x14ac:dyDescent="0.25">
      <c r="A18" s="512"/>
      <c r="B18" s="43">
        <v>1</v>
      </c>
      <c r="C18" s="77" t="s">
        <v>340</v>
      </c>
      <c r="D18" s="43">
        <v>30</v>
      </c>
      <c r="E18" s="515">
        <f>E3*1.05</f>
        <v>1110.9945</v>
      </c>
    </row>
    <row r="19" spans="1:5" s="123" customFormat="1" ht="15.75" x14ac:dyDescent="0.25">
      <c r="A19" s="512"/>
      <c r="B19" s="43">
        <v>2</v>
      </c>
      <c r="C19" s="77" t="s">
        <v>341</v>
      </c>
      <c r="D19" s="43">
        <v>10</v>
      </c>
      <c r="E19" s="516"/>
    </row>
    <row r="20" spans="1:5" s="123" customFormat="1" ht="15.75" x14ac:dyDescent="0.25">
      <c r="A20" s="512"/>
      <c r="B20" s="43">
        <v>3</v>
      </c>
      <c r="C20" s="77" t="s">
        <v>342</v>
      </c>
      <c r="D20" s="43">
        <v>10</v>
      </c>
      <c r="E20" s="516"/>
    </row>
    <row r="21" spans="1:5" s="123" customFormat="1" ht="15.75" x14ac:dyDescent="0.25">
      <c r="A21" s="512"/>
      <c r="B21" s="43">
        <v>4</v>
      </c>
      <c r="C21" s="77" t="s">
        <v>343</v>
      </c>
      <c r="D21" s="43">
        <v>3</v>
      </c>
      <c r="E21" s="516"/>
    </row>
    <row r="22" spans="1:5" s="123" customFormat="1" ht="15.75" x14ac:dyDescent="0.25">
      <c r="A22" s="512"/>
      <c r="B22" s="43">
        <v>5</v>
      </c>
      <c r="C22" s="77" t="s">
        <v>344</v>
      </c>
      <c r="D22" s="43">
        <v>2</v>
      </c>
      <c r="E22" s="516"/>
    </row>
    <row r="23" spans="1:5" s="123" customFormat="1" ht="15.75" x14ac:dyDescent="0.25">
      <c r="A23" s="512"/>
      <c r="B23" s="43">
        <v>6</v>
      </c>
      <c r="C23" s="77" t="s">
        <v>345</v>
      </c>
      <c r="D23" s="43">
        <v>2</v>
      </c>
      <c r="E23" s="516"/>
    </row>
    <row r="24" spans="1:5" s="123" customFormat="1" ht="15.75" x14ac:dyDescent="0.25">
      <c r="A24" s="512"/>
      <c r="B24" s="43">
        <v>7</v>
      </c>
      <c r="C24" s="77" t="s">
        <v>346</v>
      </c>
      <c r="D24" s="43">
        <v>3</v>
      </c>
      <c r="E24" s="516"/>
    </row>
    <row r="25" spans="1:5" s="123" customFormat="1" ht="15.75" x14ac:dyDescent="0.25">
      <c r="A25" s="512"/>
      <c r="B25" s="43">
        <v>8</v>
      </c>
      <c r="C25" s="77" t="s">
        <v>347</v>
      </c>
      <c r="D25" s="43">
        <v>3</v>
      </c>
      <c r="E25" s="516"/>
    </row>
    <row r="26" spans="1:5" s="123" customFormat="1" ht="15.75" x14ac:dyDescent="0.25">
      <c r="A26" s="512"/>
      <c r="B26" s="43">
        <v>9</v>
      </c>
      <c r="C26" s="77" t="s">
        <v>348</v>
      </c>
      <c r="D26" s="43">
        <v>2</v>
      </c>
      <c r="E26" s="516"/>
    </row>
    <row r="27" spans="1:5" s="123" customFormat="1" ht="15.75" x14ac:dyDescent="0.25">
      <c r="A27" s="512"/>
      <c r="B27" s="43">
        <v>10</v>
      </c>
      <c r="C27" s="77" t="s">
        <v>349</v>
      </c>
      <c r="D27" s="43">
        <v>10</v>
      </c>
      <c r="E27" s="516"/>
    </row>
    <row r="28" spans="1:5" s="123" customFormat="1" ht="31.5" x14ac:dyDescent="0.25">
      <c r="A28" s="512"/>
      <c r="B28" s="43">
        <v>11</v>
      </c>
      <c r="C28" s="77" t="s">
        <v>350</v>
      </c>
      <c r="D28" s="43">
        <v>10</v>
      </c>
      <c r="E28" s="516"/>
    </row>
    <row r="29" spans="1:5" s="123" customFormat="1" ht="31.5" x14ac:dyDescent="0.25">
      <c r="A29" s="512"/>
      <c r="B29" s="43">
        <v>12</v>
      </c>
      <c r="C29" s="77" t="s">
        <v>351</v>
      </c>
      <c r="D29" s="43">
        <v>10</v>
      </c>
      <c r="E29" s="516"/>
    </row>
    <row r="30" spans="1:5" s="123" customFormat="1" ht="15.75" x14ac:dyDescent="0.25">
      <c r="A30" s="512"/>
      <c r="B30" s="43"/>
      <c r="C30" s="77" t="s">
        <v>352</v>
      </c>
      <c r="D30" s="43">
        <f>SUM(D18:D29)</f>
        <v>95</v>
      </c>
      <c r="E30" s="517"/>
    </row>
    <row r="31" spans="1:5" ht="38.25" customHeight="1" x14ac:dyDescent="0.25">
      <c r="A31" s="512">
        <v>3</v>
      </c>
      <c r="B31" s="513" t="s">
        <v>354</v>
      </c>
      <c r="C31" s="513"/>
      <c r="D31" s="513"/>
      <c r="E31" s="513"/>
    </row>
    <row r="32" spans="1:5" s="123" customFormat="1" ht="15.75" x14ac:dyDescent="0.25">
      <c r="A32" s="51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512"/>
      <c r="B33" s="43">
        <v>1</v>
      </c>
      <c r="C33" s="129" t="s">
        <v>340</v>
      </c>
      <c r="D33" s="43">
        <v>25</v>
      </c>
      <c r="E33" s="130">
        <v>297.95</v>
      </c>
    </row>
    <row r="34" spans="1:5" ht="13.5" customHeight="1" x14ac:dyDescent="0.25">
      <c r="A34" s="121"/>
      <c r="B34" s="121"/>
      <c r="C34" s="122"/>
      <c r="D34" s="121"/>
      <c r="E34" s="121"/>
    </row>
    <row r="35" spans="1:5" s="123" customFormat="1" ht="39" customHeight="1" x14ac:dyDescent="0.25">
      <c r="A35" s="512">
        <v>4</v>
      </c>
      <c r="B35" s="513" t="s">
        <v>355</v>
      </c>
      <c r="C35" s="513"/>
      <c r="D35" s="513"/>
      <c r="E35" s="513"/>
    </row>
    <row r="36" spans="1:5" s="123" customFormat="1" ht="15.75" x14ac:dyDescent="0.25">
      <c r="A36" s="51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3" customFormat="1" ht="31.5" x14ac:dyDescent="0.25">
      <c r="A37" s="512"/>
      <c r="B37" s="43">
        <v>1</v>
      </c>
      <c r="C37" s="77" t="s">
        <v>340</v>
      </c>
      <c r="D37" s="43">
        <v>30</v>
      </c>
      <c r="E37" s="130">
        <f>E33*1.05</f>
        <v>312.84750000000003</v>
      </c>
    </row>
    <row r="38" spans="1:5" ht="48" customHeight="1" x14ac:dyDescent="0.25">
      <c r="A38" s="512">
        <v>5</v>
      </c>
      <c r="B38" s="513" t="s">
        <v>362</v>
      </c>
      <c r="C38" s="513"/>
      <c r="D38" s="513"/>
      <c r="E38" s="513"/>
    </row>
    <row r="39" spans="1:5" ht="15.75" x14ac:dyDescent="0.25">
      <c r="A39" s="512"/>
      <c r="B39" s="26" t="s">
        <v>145</v>
      </c>
      <c r="C39" s="518" t="s">
        <v>356</v>
      </c>
      <c r="D39" s="519"/>
      <c r="E39" s="26" t="s">
        <v>339</v>
      </c>
    </row>
    <row r="40" spans="1:5" s="123" customFormat="1" ht="15.75" x14ac:dyDescent="0.25">
      <c r="A40" s="512"/>
      <c r="B40" s="64" t="s">
        <v>357</v>
      </c>
      <c r="C40" s="520" t="s">
        <v>358</v>
      </c>
      <c r="D40" s="521"/>
      <c r="E40" s="515">
        <v>1186.4000000000001</v>
      </c>
    </row>
    <row r="41" spans="1:5" s="123" customFormat="1" ht="15.75" x14ac:dyDescent="0.25">
      <c r="A41" s="512"/>
      <c r="B41" s="64" t="s">
        <v>359</v>
      </c>
      <c r="C41" s="520" t="s">
        <v>360</v>
      </c>
      <c r="D41" s="521"/>
      <c r="E41" s="517"/>
    </row>
    <row r="42" spans="1:5" s="123" customFormat="1" ht="57.75" customHeight="1" x14ac:dyDescent="0.25">
      <c r="A42" s="512">
        <v>6</v>
      </c>
      <c r="B42" s="513" t="s">
        <v>361</v>
      </c>
      <c r="C42" s="513"/>
      <c r="D42" s="513"/>
      <c r="E42" s="513"/>
    </row>
    <row r="43" spans="1:5" s="123" customFormat="1" ht="15.75" x14ac:dyDescent="0.25">
      <c r="A43" s="512"/>
      <c r="B43" s="43" t="s">
        <v>145</v>
      </c>
      <c r="C43" s="518" t="s">
        <v>356</v>
      </c>
      <c r="D43" s="519"/>
      <c r="E43" s="43" t="s">
        <v>339</v>
      </c>
    </row>
    <row r="44" spans="1:5" s="123" customFormat="1" ht="15.75" x14ac:dyDescent="0.25">
      <c r="A44" s="512"/>
      <c r="B44" s="64" t="s">
        <v>357</v>
      </c>
      <c r="C44" s="520" t="s">
        <v>358</v>
      </c>
      <c r="D44" s="521"/>
      <c r="E44" s="515">
        <v>1186.4000000000001</v>
      </c>
    </row>
    <row r="45" spans="1:5" s="123" customFormat="1" ht="15.75" x14ac:dyDescent="0.25">
      <c r="A45" s="512"/>
      <c r="B45" s="64" t="s">
        <v>359</v>
      </c>
      <c r="C45" s="520" t="s">
        <v>360</v>
      </c>
      <c r="D45" s="521"/>
      <c r="E45" s="517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65903-ED3A-4979-838A-35DF4BCACE0B}">
  <dimension ref="A1:D31"/>
  <sheetViews>
    <sheetView zoomScale="70" zoomScaleNormal="70" workbookViewId="0">
      <selection activeCell="G8" sqref="G8"/>
    </sheetView>
  </sheetViews>
  <sheetFormatPr defaultRowHeight="15" x14ac:dyDescent="0.25"/>
  <cols>
    <col min="1" max="1" width="36.85546875" style="123" customWidth="1"/>
    <col min="2" max="2" width="17.7109375" style="123" customWidth="1"/>
    <col min="3" max="3" width="19" style="123" customWidth="1"/>
    <col min="4" max="4" width="18.5703125" style="123" customWidth="1"/>
    <col min="5" max="16384" width="9.140625" style="123"/>
  </cols>
  <sheetData>
    <row r="1" spans="1:4" ht="52.5" customHeight="1" x14ac:dyDescent="0.25">
      <c r="A1" s="342" t="s">
        <v>390</v>
      </c>
      <c r="B1" s="342"/>
      <c r="C1" s="342"/>
      <c r="D1" s="342"/>
    </row>
    <row r="2" spans="1:4" ht="18.75" customHeight="1" x14ac:dyDescent="0.25">
      <c r="A2" s="524" t="s">
        <v>695</v>
      </c>
      <c r="B2" s="524"/>
      <c r="C2" s="524"/>
      <c r="D2" s="524"/>
    </row>
    <row r="3" spans="1:4" ht="15.75" x14ac:dyDescent="0.25">
      <c r="A3" s="525" t="s">
        <v>200</v>
      </c>
      <c r="B3" s="525"/>
      <c r="C3" s="525"/>
      <c r="D3" s="525"/>
    </row>
    <row r="4" spans="1:4" ht="31.5" x14ac:dyDescent="0.25">
      <c r="A4" s="126" t="s">
        <v>391</v>
      </c>
      <c r="B4" s="133" t="s">
        <v>392</v>
      </c>
      <c r="C4" s="126" t="s">
        <v>393</v>
      </c>
      <c r="D4" s="126" t="s">
        <v>394</v>
      </c>
    </row>
    <row r="5" spans="1:4" ht="47.25" x14ac:dyDescent="0.25">
      <c r="A5" s="77" t="s">
        <v>395</v>
      </c>
      <c r="B5" s="134">
        <v>10361.75</v>
      </c>
      <c r="C5" s="134">
        <v>11774.71</v>
      </c>
      <c r="D5" s="134">
        <v>13187.68</v>
      </c>
    </row>
    <row r="6" spans="1:4" ht="47.25" x14ac:dyDescent="0.25">
      <c r="A6" s="77" t="s">
        <v>396</v>
      </c>
      <c r="B6" s="326">
        <v>18132.23</v>
      </c>
      <c r="C6" s="326">
        <v>20605.740000000002</v>
      </c>
      <c r="D6" s="326">
        <v>23078.42</v>
      </c>
    </row>
    <row r="7" spans="1:4" ht="47.25" x14ac:dyDescent="0.25">
      <c r="A7" s="77" t="s">
        <v>397</v>
      </c>
      <c r="B7" s="134">
        <v>25903.18</v>
      </c>
      <c r="C7" s="134">
        <v>29435.43</v>
      </c>
      <c r="D7" s="134">
        <v>32967.68</v>
      </c>
    </row>
    <row r="8" spans="1:4" ht="63" x14ac:dyDescent="0.25">
      <c r="A8" s="77" t="s">
        <v>398</v>
      </c>
      <c r="B8" s="134">
        <v>8948.3700000000008</v>
      </c>
      <c r="C8" s="134">
        <v>9890.2999999999993</v>
      </c>
      <c r="D8" s="134">
        <v>10832.24</v>
      </c>
    </row>
    <row r="9" spans="1:4" ht="63" x14ac:dyDescent="0.25">
      <c r="A9" s="77" t="s">
        <v>399</v>
      </c>
      <c r="B9" s="134">
        <v>15659.65</v>
      </c>
      <c r="C9" s="134">
        <v>17304.509999999998</v>
      </c>
      <c r="D9" s="134">
        <v>18956.41</v>
      </c>
    </row>
    <row r="10" spans="1:4" ht="63" x14ac:dyDescent="0.25">
      <c r="A10" s="77" t="s">
        <v>400</v>
      </c>
      <c r="B10" s="134">
        <v>22370.93</v>
      </c>
      <c r="C10" s="134">
        <v>24725.759999999998</v>
      </c>
      <c r="D10" s="134">
        <v>27080.6</v>
      </c>
    </row>
    <row r="11" spans="1:4" ht="78.75" x14ac:dyDescent="0.25">
      <c r="A11" s="77" t="s">
        <v>401</v>
      </c>
      <c r="B11" s="134">
        <v>8194.83</v>
      </c>
      <c r="C11" s="134">
        <v>8686.51</v>
      </c>
      <c r="D11" s="134">
        <v>9207.7000000000007</v>
      </c>
    </row>
    <row r="12" spans="1:4" ht="78.75" x14ac:dyDescent="0.25">
      <c r="A12" s="77" t="s">
        <v>402</v>
      </c>
      <c r="B12" s="326">
        <v>14340.94</v>
      </c>
      <c r="C12" s="326">
        <v>15201.4</v>
      </c>
      <c r="D12" s="326">
        <v>16113.48</v>
      </c>
    </row>
    <row r="13" spans="1:4" ht="78.75" x14ac:dyDescent="0.25">
      <c r="A13" s="77" t="s">
        <v>403</v>
      </c>
      <c r="B13" s="326">
        <v>20487.060000000001</v>
      </c>
      <c r="C13" s="326">
        <v>21716.29</v>
      </c>
      <c r="D13" s="326">
        <v>23019.26</v>
      </c>
    </row>
    <row r="14" spans="1:4" ht="63" x14ac:dyDescent="0.25">
      <c r="A14" s="77" t="s">
        <v>404</v>
      </c>
      <c r="B14" s="134">
        <v>8006.43</v>
      </c>
      <c r="C14" s="134">
        <v>8406.75</v>
      </c>
      <c r="D14" s="134">
        <v>8827.09</v>
      </c>
    </row>
    <row r="15" spans="1:4" ht="63" x14ac:dyDescent="0.25">
      <c r="A15" s="77" t="s">
        <v>405</v>
      </c>
      <c r="B15" s="134">
        <v>14011.26</v>
      </c>
      <c r="C15" s="134">
        <v>14711.83</v>
      </c>
      <c r="D15" s="244">
        <v>15447.42</v>
      </c>
    </row>
    <row r="16" spans="1:4" ht="63" x14ac:dyDescent="0.25">
      <c r="A16" s="77" t="s">
        <v>406</v>
      </c>
      <c r="B16" s="134">
        <v>20016.099999999999</v>
      </c>
      <c r="C16" s="134">
        <v>21016.9</v>
      </c>
      <c r="D16" s="134">
        <v>22067.75</v>
      </c>
    </row>
    <row r="17" spans="1:4" ht="63" x14ac:dyDescent="0.25">
      <c r="A17" s="77" t="s">
        <v>407</v>
      </c>
      <c r="B17" s="134">
        <v>7347.08</v>
      </c>
      <c r="C17" s="134">
        <v>7714.44</v>
      </c>
      <c r="D17" s="134">
        <v>8100.16</v>
      </c>
    </row>
    <row r="18" spans="1:4" ht="63" x14ac:dyDescent="0.25">
      <c r="A18" s="77" t="s">
        <v>408</v>
      </c>
      <c r="B18" s="330">
        <f>12857.4*1.253</f>
        <v>16110.322199999999</v>
      </c>
      <c r="C18" s="330">
        <f>13500.27*1.253</f>
        <v>16915.838309999999</v>
      </c>
      <c r="D18" s="330">
        <f>14175.28*1.253</f>
        <v>17761.625840000001</v>
      </c>
    </row>
    <row r="19" spans="1:4" ht="63" x14ac:dyDescent="0.25">
      <c r="A19" s="77" t="s">
        <v>409</v>
      </c>
      <c r="B19" s="331">
        <v>18367.71</v>
      </c>
      <c r="C19" s="331">
        <v>19286.09</v>
      </c>
      <c r="D19" s="331">
        <v>20250.400000000001</v>
      </c>
    </row>
    <row r="20" spans="1:4" ht="47.25" x14ac:dyDescent="0.25">
      <c r="A20" s="77" t="s">
        <v>410</v>
      </c>
      <c r="B20" s="134">
        <v>9419.34</v>
      </c>
      <c r="C20" s="134">
        <v>9796.1200000000008</v>
      </c>
      <c r="D20" s="134">
        <v>10187.959999999999</v>
      </c>
    </row>
    <row r="21" spans="1:4" ht="47.25" x14ac:dyDescent="0.25">
      <c r="A21" s="77" t="s">
        <v>411</v>
      </c>
      <c r="B21" s="134">
        <v>16483.84</v>
      </c>
      <c r="C21" s="134">
        <v>17143.2</v>
      </c>
      <c r="D21" s="134">
        <v>17828.919999999998</v>
      </c>
    </row>
    <row r="22" spans="1:4" ht="47.25" x14ac:dyDescent="0.25">
      <c r="A22" s="77" t="s">
        <v>412</v>
      </c>
      <c r="B22" s="134">
        <v>23548.34</v>
      </c>
      <c r="C22" s="134">
        <v>24490.28</v>
      </c>
      <c r="D22" s="134">
        <v>25469.89</v>
      </c>
    </row>
    <row r="23" spans="1:4" ht="63" x14ac:dyDescent="0.25">
      <c r="A23" s="77" t="s">
        <v>413</v>
      </c>
      <c r="B23" s="134">
        <v>7064.5</v>
      </c>
      <c r="C23" s="134">
        <v>7488.37</v>
      </c>
      <c r="D23" s="134">
        <v>7937.67</v>
      </c>
    </row>
    <row r="24" spans="1:4" ht="63" x14ac:dyDescent="0.25">
      <c r="A24" s="77" t="s">
        <v>414</v>
      </c>
      <c r="B24" s="326">
        <v>12362.88</v>
      </c>
      <c r="C24" s="326">
        <v>13104.65</v>
      </c>
      <c r="D24" s="326">
        <v>13890.94</v>
      </c>
    </row>
    <row r="25" spans="1:4" ht="63" x14ac:dyDescent="0.25">
      <c r="A25" s="77" t="s">
        <v>415</v>
      </c>
      <c r="B25" s="134">
        <v>17661.259999999998</v>
      </c>
      <c r="C25" s="134">
        <v>18720.93</v>
      </c>
      <c r="D25" s="134">
        <v>19844.189999999999</v>
      </c>
    </row>
    <row r="26" spans="1:4" x14ac:dyDescent="0.25">
      <c r="A26" s="135"/>
      <c r="B26" s="136"/>
    </row>
    <row r="27" spans="1:4" ht="17.25" customHeight="1" x14ac:dyDescent="0.25">
      <c r="A27" s="118" t="s">
        <v>416</v>
      </c>
      <c r="B27" s="137" t="s">
        <v>417</v>
      </c>
    </row>
    <row r="28" spans="1:4" ht="19.5" customHeight="1" x14ac:dyDescent="0.25">
      <c r="A28" s="118" t="s">
        <v>418</v>
      </c>
      <c r="B28" s="137" t="s">
        <v>419</v>
      </c>
    </row>
    <row r="29" spans="1:4" ht="17.25" customHeight="1" x14ac:dyDescent="0.25">
      <c r="A29" s="118" t="s">
        <v>420</v>
      </c>
      <c r="B29" s="137" t="s">
        <v>421</v>
      </c>
    </row>
    <row r="31" spans="1:4" ht="36" customHeight="1" x14ac:dyDescent="0.25">
      <c r="A31" s="526" t="s">
        <v>422</v>
      </c>
      <c r="B31" s="527"/>
      <c r="C31" s="527"/>
      <c r="D31" s="527"/>
    </row>
  </sheetData>
  <mergeCells count="4">
    <mergeCell ref="A1:D1"/>
    <mergeCell ref="A2:D2"/>
    <mergeCell ref="A3:D3"/>
    <mergeCell ref="A31:D31"/>
  </mergeCells>
  <pageMargins left="0.7" right="0.33" top="0.75" bottom="0.75" header="0.3" footer="0.3"/>
  <pageSetup paperSize="9" scale="98" orientation="portrait" r:id="rId1"/>
  <rowBreaks count="1" manualBreakCount="1">
    <brk id="14" max="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zoomScaleNormal="100" workbookViewId="0">
      <selection activeCell="F26" sqref="F26"/>
    </sheetView>
  </sheetViews>
  <sheetFormatPr defaultRowHeight="15" x14ac:dyDescent="0.25"/>
  <cols>
    <col min="1" max="1" width="36.85546875" style="123" customWidth="1"/>
    <col min="2" max="2" width="17.7109375" style="123" customWidth="1"/>
    <col min="3" max="3" width="19" style="123" customWidth="1"/>
    <col min="4" max="4" width="18.5703125" style="123" customWidth="1"/>
    <col min="5" max="16384" width="9.140625" style="123"/>
  </cols>
  <sheetData>
    <row r="1" spans="1:4" ht="52.5" customHeight="1" x14ac:dyDescent="0.25">
      <c r="A1" s="342" t="s">
        <v>390</v>
      </c>
      <c r="B1" s="342"/>
      <c r="C1" s="342"/>
      <c r="D1" s="342"/>
    </row>
    <row r="2" spans="1:4" ht="15.75" x14ac:dyDescent="0.25">
      <c r="A2" s="525" t="s">
        <v>200</v>
      </c>
      <c r="B2" s="525"/>
      <c r="C2" s="525"/>
      <c r="D2" s="525"/>
    </row>
    <row r="3" spans="1:4" ht="31.5" x14ac:dyDescent="0.25">
      <c r="A3" s="126" t="s">
        <v>391</v>
      </c>
      <c r="B3" s="133" t="s">
        <v>392</v>
      </c>
      <c r="C3" s="126" t="s">
        <v>393</v>
      </c>
      <c r="D3" s="126" t="s">
        <v>394</v>
      </c>
    </row>
    <row r="4" spans="1:4" ht="47.25" x14ac:dyDescent="0.25">
      <c r="A4" s="77" t="s">
        <v>395</v>
      </c>
      <c r="B4" s="134">
        <v>10361.75</v>
      </c>
      <c r="C4" s="134">
        <v>11774.71</v>
      </c>
      <c r="D4" s="134">
        <v>13187.68</v>
      </c>
    </row>
    <row r="5" spans="1:4" ht="47.25" x14ac:dyDescent="0.25">
      <c r="A5" s="77" t="s">
        <v>396</v>
      </c>
      <c r="B5" s="134">
        <v>18132.23</v>
      </c>
      <c r="C5" s="134">
        <v>20605.740000000002</v>
      </c>
      <c r="D5" s="134">
        <v>23078.42</v>
      </c>
    </row>
    <row r="6" spans="1:4" ht="47.25" x14ac:dyDescent="0.25">
      <c r="A6" s="77" t="s">
        <v>397</v>
      </c>
      <c r="B6" s="134">
        <v>25903.18</v>
      </c>
      <c r="C6" s="134">
        <v>29435.43</v>
      </c>
      <c r="D6" s="134">
        <v>32967.68</v>
      </c>
    </row>
    <row r="7" spans="1:4" ht="63" x14ac:dyDescent="0.25">
      <c r="A7" s="77" t="s">
        <v>398</v>
      </c>
      <c r="B7" s="134">
        <v>8948.3700000000008</v>
      </c>
      <c r="C7" s="134">
        <v>9890.2999999999993</v>
      </c>
      <c r="D7" s="134">
        <v>10832.24</v>
      </c>
    </row>
    <row r="8" spans="1:4" ht="63" x14ac:dyDescent="0.25">
      <c r="A8" s="77" t="s">
        <v>399</v>
      </c>
      <c r="B8" s="134">
        <v>15659.65</v>
      </c>
      <c r="C8" s="134">
        <v>17304.509999999998</v>
      </c>
      <c r="D8" s="134">
        <v>18956.41</v>
      </c>
    </row>
    <row r="9" spans="1:4" ht="63" x14ac:dyDescent="0.25">
      <c r="A9" s="77" t="s">
        <v>400</v>
      </c>
      <c r="B9" s="134">
        <v>22370.93</v>
      </c>
      <c r="C9" s="134">
        <v>24725.759999999998</v>
      </c>
      <c r="D9" s="134">
        <v>27080.6</v>
      </c>
    </row>
    <row r="10" spans="1:4" ht="63" x14ac:dyDescent="0.25">
      <c r="A10" s="77" t="s">
        <v>401</v>
      </c>
      <c r="B10" s="134">
        <v>8194.83</v>
      </c>
      <c r="C10" s="134">
        <v>8686.51</v>
      </c>
      <c r="D10" s="134">
        <v>9207.7000000000007</v>
      </c>
    </row>
    <row r="11" spans="1:4" ht="63" x14ac:dyDescent="0.25">
      <c r="A11" s="77" t="s">
        <v>402</v>
      </c>
      <c r="B11" s="134">
        <v>14340.94</v>
      </c>
      <c r="C11" s="134">
        <v>15201.4</v>
      </c>
      <c r="D11" s="134">
        <v>16113.48</v>
      </c>
    </row>
    <row r="12" spans="1:4" ht="78.75" x14ac:dyDescent="0.25">
      <c r="A12" s="77" t="s">
        <v>403</v>
      </c>
      <c r="B12" s="134">
        <v>20487.060000000001</v>
      </c>
      <c r="C12" s="134">
        <v>21716.29</v>
      </c>
      <c r="D12" s="134">
        <v>23019.26</v>
      </c>
    </row>
    <row r="13" spans="1:4" ht="63" x14ac:dyDescent="0.25">
      <c r="A13" s="77" t="s">
        <v>404</v>
      </c>
      <c r="B13" s="134">
        <v>8006.43</v>
      </c>
      <c r="C13" s="134">
        <v>8406.75</v>
      </c>
      <c r="D13" s="134">
        <v>8827.09</v>
      </c>
    </row>
    <row r="14" spans="1:4" ht="63" x14ac:dyDescent="0.25">
      <c r="A14" s="77" t="s">
        <v>405</v>
      </c>
      <c r="B14" s="134">
        <v>14011.26</v>
      </c>
      <c r="C14" s="134">
        <v>14711.83</v>
      </c>
      <c r="D14" s="244">
        <v>15447.42</v>
      </c>
    </row>
    <row r="15" spans="1:4" ht="63" x14ac:dyDescent="0.25">
      <c r="A15" s="77" t="s">
        <v>406</v>
      </c>
      <c r="B15" s="134">
        <v>20016.099999999999</v>
      </c>
      <c r="C15" s="134">
        <v>21016.9</v>
      </c>
      <c r="D15" s="134">
        <v>22067.75</v>
      </c>
    </row>
    <row r="16" spans="1:4" ht="63" x14ac:dyDescent="0.25">
      <c r="A16" s="77" t="s">
        <v>407</v>
      </c>
      <c r="B16" s="134">
        <v>7347.08</v>
      </c>
      <c r="C16" s="134">
        <v>7714.44</v>
      </c>
      <c r="D16" s="134">
        <v>8100.16</v>
      </c>
    </row>
    <row r="17" spans="1:4" ht="63" x14ac:dyDescent="0.25">
      <c r="A17" s="77" t="s">
        <v>408</v>
      </c>
      <c r="B17" s="134">
        <v>12857.4</v>
      </c>
      <c r="C17" s="134">
        <v>13500.27</v>
      </c>
      <c r="D17" s="134">
        <v>14175.28</v>
      </c>
    </row>
    <row r="18" spans="1:4" ht="63" x14ac:dyDescent="0.25">
      <c r="A18" s="77" t="s">
        <v>409</v>
      </c>
      <c r="B18" s="134">
        <v>18367.71</v>
      </c>
      <c r="C18" s="134">
        <v>19286.09</v>
      </c>
      <c r="D18" s="134">
        <v>20250.400000000001</v>
      </c>
    </row>
    <row r="19" spans="1:4" ht="47.25" x14ac:dyDescent="0.25">
      <c r="A19" s="77" t="s">
        <v>410</v>
      </c>
      <c r="B19" s="134">
        <v>9419.34</v>
      </c>
      <c r="C19" s="134">
        <v>9796.1200000000008</v>
      </c>
      <c r="D19" s="134">
        <v>10187.959999999999</v>
      </c>
    </row>
    <row r="20" spans="1:4" ht="47.25" x14ac:dyDescent="0.25">
      <c r="A20" s="77" t="s">
        <v>411</v>
      </c>
      <c r="B20" s="134">
        <v>16483.84</v>
      </c>
      <c r="C20" s="134">
        <v>17143.2</v>
      </c>
      <c r="D20" s="134">
        <v>17828.919999999998</v>
      </c>
    </row>
    <row r="21" spans="1:4" ht="47.25" x14ac:dyDescent="0.25">
      <c r="A21" s="77" t="s">
        <v>412</v>
      </c>
      <c r="B21" s="134">
        <v>23548.34</v>
      </c>
      <c r="C21" s="134">
        <v>24490.28</v>
      </c>
      <c r="D21" s="134">
        <v>25469.89</v>
      </c>
    </row>
    <row r="22" spans="1:4" ht="63" x14ac:dyDescent="0.25">
      <c r="A22" s="77" t="s">
        <v>413</v>
      </c>
      <c r="B22" s="134">
        <v>7064.5</v>
      </c>
      <c r="C22" s="134">
        <v>7488.37</v>
      </c>
      <c r="D22" s="134">
        <v>7937.67</v>
      </c>
    </row>
    <row r="23" spans="1:4" ht="63" x14ac:dyDescent="0.25">
      <c r="A23" s="77" t="s">
        <v>414</v>
      </c>
      <c r="B23" s="134">
        <v>12362.88</v>
      </c>
      <c r="C23" s="134">
        <v>13104.65</v>
      </c>
      <c r="D23" s="134">
        <v>13890.94</v>
      </c>
    </row>
    <row r="24" spans="1:4" ht="63" x14ac:dyDescent="0.25">
      <c r="A24" s="77" t="s">
        <v>415</v>
      </c>
      <c r="B24" s="134">
        <v>17661.259999999998</v>
      </c>
      <c r="C24" s="134">
        <v>18720.93</v>
      </c>
      <c r="D24" s="134">
        <v>19844.189999999999</v>
      </c>
    </row>
    <row r="25" spans="1:4" x14ac:dyDescent="0.25">
      <c r="A25" s="135"/>
      <c r="B25" s="136"/>
    </row>
    <row r="26" spans="1:4" ht="17.25" customHeight="1" x14ac:dyDescent="0.25">
      <c r="A26" s="118" t="s">
        <v>416</v>
      </c>
      <c r="B26" s="137" t="s">
        <v>417</v>
      </c>
    </row>
    <row r="27" spans="1:4" ht="19.5" customHeight="1" x14ac:dyDescent="0.25">
      <c r="A27" s="118" t="s">
        <v>418</v>
      </c>
      <c r="B27" s="137" t="s">
        <v>419</v>
      </c>
    </row>
    <row r="28" spans="1:4" ht="17.25" customHeight="1" x14ac:dyDescent="0.25">
      <c r="A28" s="118" t="s">
        <v>420</v>
      </c>
      <c r="B28" s="137" t="s">
        <v>421</v>
      </c>
    </row>
    <row r="30" spans="1:4" ht="36" customHeight="1" x14ac:dyDescent="0.25">
      <c r="A30" s="526" t="s">
        <v>422</v>
      </c>
      <c r="B30" s="527"/>
      <c r="C30" s="527"/>
      <c r="D30" s="527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E89-3DB8-42DA-880E-D7522819808A}">
  <dimension ref="A1:L91"/>
  <sheetViews>
    <sheetView zoomScale="80" zoomScaleNormal="80" workbookViewId="0">
      <selection activeCell="J11" sqref="J11"/>
    </sheetView>
  </sheetViews>
  <sheetFormatPr defaultRowHeight="15" x14ac:dyDescent="0.25"/>
  <cols>
    <col min="1" max="1" width="16.42578125" style="181" customWidth="1"/>
    <col min="2" max="2" width="50.7109375" style="182" customWidth="1"/>
    <col min="3" max="3" width="16.42578125" style="183" customWidth="1"/>
    <col min="4" max="4" width="16.42578125" style="181" customWidth="1"/>
    <col min="5" max="5" width="50.7109375" style="182" customWidth="1"/>
    <col min="6" max="6" width="16.42578125" style="183" customWidth="1"/>
    <col min="7" max="7" width="16.42578125" style="184" customWidth="1"/>
    <col min="8" max="8" width="50.7109375" style="185" customWidth="1"/>
    <col min="9" max="9" width="16.42578125" style="186" customWidth="1"/>
    <col min="10" max="10" width="16.42578125" style="184" customWidth="1"/>
    <col min="11" max="11" width="50.7109375" style="184" customWidth="1"/>
    <col min="12" max="12" width="16.42578125" style="184" customWidth="1"/>
    <col min="13" max="16384" width="9.140625" style="184"/>
  </cols>
  <sheetData>
    <row r="1" spans="1:12" ht="20.25" x14ac:dyDescent="0.25">
      <c r="A1" s="531" t="s">
        <v>594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</row>
    <row r="2" spans="1:12" ht="15.75" x14ac:dyDescent="0.25">
      <c r="A2" s="533" t="s">
        <v>622</v>
      </c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</row>
    <row r="3" spans="1:12" ht="15.75" x14ac:dyDescent="0.25">
      <c r="A3" s="530" t="s">
        <v>541</v>
      </c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530"/>
    </row>
    <row r="4" spans="1:12" ht="47.25" customHeight="1" x14ac:dyDescent="0.25">
      <c r="A4" s="529" t="s">
        <v>537</v>
      </c>
      <c r="B4" s="529"/>
      <c r="C4" s="529"/>
      <c r="D4" s="529" t="s">
        <v>538</v>
      </c>
      <c r="E4" s="529"/>
      <c r="F4" s="529"/>
      <c r="G4" s="529" t="s">
        <v>543</v>
      </c>
      <c r="H4" s="529"/>
      <c r="I4" s="529"/>
      <c r="J4" s="529" t="s">
        <v>544</v>
      </c>
      <c r="K4" s="529"/>
      <c r="L4" s="529"/>
    </row>
    <row r="5" spans="1:12" ht="31.5" customHeight="1" x14ac:dyDescent="0.25">
      <c r="A5" s="528" t="s">
        <v>535</v>
      </c>
      <c r="B5" s="528"/>
      <c r="C5" s="528"/>
      <c r="D5" s="532" t="s">
        <v>542</v>
      </c>
      <c r="E5" s="529"/>
      <c r="F5" s="529"/>
      <c r="G5" s="529" t="s">
        <v>542</v>
      </c>
      <c r="H5" s="529"/>
      <c r="I5" s="529"/>
      <c r="J5" s="529" t="s">
        <v>542</v>
      </c>
      <c r="K5" s="529"/>
      <c r="L5" s="529"/>
    </row>
    <row r="6" spans="1:12" s="189" customFormat="1" ht="15" customHeight="1" x14ac:dyDescent="0.25">
      <c r="A6" s="174" t="s">
        <v>462</v>
      </c>
      <c r="B6" s="172" t="s">
        <v>316</v>
      </c>
      <c r="C6" s="198" t="s">
        <v>339</v>
      </c>
      <c r="D6" s="199" t="s">
        <v>462</v>
      </c>
      <c r="E6" s="172" t="s">
        <v>316</v>
      </c>
      <c r="F6" s="198" t="s">
        <v>339</v>
      </c>
      <c r="G6" s="172" t="s">
        <v>462</v>
      </c>
      <c r="H6" s="172" t="s">
        <v>316</v>
      </c>
      <c r="I6" s="200" t="s">
        <v>339</v>
      </c>
      <c r="J6" s="172" t="s">
        <v>462</v>
      </c>
      <c r="K6" s="174" t="s">
        <v>316</v>
      </c>
      <c r="L6" s="172" t="s">
        <v>339</v>
      </c>
    </row>
    <row r="7" spans="1:12" ht="30" x14ac:dyDescent="0.25">
      <c r="A7" s="167" t="s">
        <v>523</v>
      </c>
      <c r="B7" s="162" t="s">
        <v>465</v>
      </c>
      <c r="C7" s="168">
        <v>464.15</v>
      </c>
      <c r="D7" s="166" t="s">
        <v>523</v>
      </c>
      <c r="E7" s="162" t="s">
        <v>465</v>
      </c>
      <c r="F7" s="163">
        <v>464.15</v>
      </c>
      <c r="G7" s="167" t="s">
        <v>523</v>
      </c>
      <c r="H7" s="162" t="s">
        <v>465</v>
      </c>
      <c r="I7" s="163">
        <v>464.15</v>
      </c>
      <c r="J7" s="167" t="s">
        <v>523</v>
      </c>
      <c r="K7" s="162" t="s">
        <v>465</v>
      </c>
      <c r="L7" s="163">
        <v>464.15</v>
      </c>
    </row>
    <row r="8" spans="1:12" ht="30" x14ac:dyDescent="0.25">
      <c r="A8" s="167" t="s">
        <v>601</v>
      </c>
      <c r="B8" s="162" t="s">
        <v>467</v>
      </c>
      <c r="C8" s="168">
        <v>303.25</v>
      </c>
      <c r="D8" s="166" t="s">
        <v>601</v>
      </c>
      <c r="E8" s="162" t="s">
        <v>467</v>
      </c>
      <c r="F8" s="163">
        <v>303.25</v>
      </c>
      <c r="G8" s="167" t="s">
        <v>601</v>
      </c>
      <c r="H8" s="162" t="s">
        <v>467</v>
      </c>
      <c r="I8" s="163">
        <v>303.25</v>
      </c>
      <c r="J8" s="167" t="s">
        <v>601</v>
      </c>
      <c r="K8" s="162" t="s">
        <v>467</v>
      </c>
      <c r="L8" s="163">
        <v>303.25</v>
      </c>
    </row>
    <row r="9" spans="1:12" ht="30" x14ac:dyDescent="0.25">
      <c r="A9" s="167" t="s">
        <v>602</v>
      </c>
      <c r="B9" s="162" t="s">
        <v>469</v>
      </c>
      <c r="C9" s="168">
        <v>474.53</v>
      </c>
      <c r="D9" s="166" t="s">
        <v>602</v>
      </c>
      <c r="E9" s="162" t="s">
        <v>469</v>
      </c>
      <c r="F9" s="163">
        <v>474.53</v>
      </c>
      <c r="G9" s="167" t="s">
        <v>602</v>
      </c>
      <c r="H9" s="162" t="s">
        <v>469</v>
      </c>
      <c r="I9" s="163">
        <v>474.53</v>
      </c>
      <c r="J9" s="167" t="s">
        <v>602</v>
      </c>
      <c r="K9" s="162" t="s">
        <v>469</v>
      </c>
      <c r="L9" s="163">
        <v>474.53</v>
      </c>
    </row>
    <row r="10" spans="1:12" ht="30" x14ac:dyDescent="0.25">
      <c r="A10" s="167" t="s">
        <v>603</v>
      </c>
      <c r="B10" s="162" t="s">
        <v>471</v>
      </c>
      <c r="C10" s="168">
        <v>240</v>
      </c>
      <c r="D10" s="166" t="s">
        <v>603</v>
      </c>
      <c r="E10" s="162" t="s">
        <v>471</v>
      </c>
      <c r="F10" s="163">
        <v>240</v>
      </c>
      <c r="G10" s="167" t="s">
        <v>603</v>
      </c>
      <c r="H10" s="162" t="s">
        <v>471</v>
      </c>
      <c r="I10" s="163">
        <v>240</v>
      </c>
      <c r="J10" s="167" t="s">
        <v>603</v>
      </c>
      <c r="K10" s="162" t="s">
        <v>471</v>
      </c>
      <c r="L10" s="163">
        <v>240</v>
      </c>
    </row>
    <row r="11" spans="1:12" ht="90" x14ac:dyDescent="0.25">
      <c r="A11" s="167" t="s">
        <v>472</v>
      </c>
      <c r="B11" s="162" t="s">
        <v>473</v>
      </c>
      <c r="C11" s="168">
        <v>1390.11</v>
      </c>
      <c r="D11" s="166" t="s">
        <v>472</v>
      </c>
      <c r="E11" s="162" t="s">
        <v>473</v>
      </c>
      <c r="F11" s="163">
        <v>1390.11</v>
      </c>
      <c r="G11" s="167" t="s">
        <v>472</v>
      </c>
      <c r="H11" s="162" t="s">
        <v>473</v>
      </c>
      <c r="I11" s="163">
        <v>1390.11</v>
      </c>
      <c r="J11" s="167" t="s">
        <v>472</v>
      </c>
      <c r="K11" s="162" t="s">
        <v>473</v>
      </c>
      <c r="L11" s="163">
        <v>1390.11</v>
      </c>
    </row>
    <row r="12" spans="1:12" ht="30" x14ac:dyDescent="0.25">
      <c r="A12" s="167" t="s">
        <v>474</v>
      </c>
      <c r="B12" s="162" t="s">
        <v>110</v>
      </c>
      <c r="C12" s="168">
        <v>404</v>
      </c>
      <c r="D12" s="166" t="s">
        <v>476</v>
      </c>
      <c r="E12" s="162" t="s">
        <v>114</v>
      </c>
      <c r="F12" s="163">
        <v>237.11</v>
      </c>
      <c r="G12" s="167" t="s">
        <v>476</v>
      </c>
      <c r="H12" s="162" t="s">
        <v>114</v>
      </c>
      <c r="I12" s="163">
        <v>237.11</v>
      </c>
      <c r="J12" s="167" t="s">
        <v>476</v>
      </c>
      <c r="K12" s="162" t="s">
        <v>114</v>
      </c>
      <c r="L12" s="163">
        <v>237.11</v>
      </c>
    </row>
    <row r="13" spans="1:12" ht="57" customHeight="1" x14ac:dyDescent="0.25">
      <c r="A13" s="167" t="s">
        <v>475</v>
      </c>
      <c r="B13" s="162" t="s">
        <v>112</v>
      </c>
      <c r="C13" s="168">
        <v>669.23</v>
      </c>
      <c r="D13" s="166" t="s">
        <v>539</v>
      </c>
      <c r="E13" s="162" t="s">
        <v>540</v>
      </c>
      <c r="F13" s="163">
        <v>669.23</v>
      </c>
      <c r="G13" s="167" t="s">
        <v>539</v>
      </c>
      <c r="H13" s="162" t="s">
        <v>540</v>
      </c>
      <c r="I13" s="163">
        <v>669.23</v>
      </c>
      <c r="J13" s="167" t="s">
        <v>539</v>
      </c>
      <c r="K13" s="162" t="s">
        <v>540</v>
      </c>
      <c r="L13" s="163">
        <v>669.23</v>
      </c>
    </row>
    <row r="14" spans="1:12" ht="30" x14ac:dyDescent="0.25">
      <c r="A14" s="167" t="s">
        <v>476</v>
      </c>
      <c r="B14" s="162" t="s">
        <v>114</v>
      </c>
      <c r="C14" s="168">
        <v>237.11</v>
      </c>
      <c r="D14" s="243" t="s">
        <v>575</v>
      </c>
      <c r="E14" s="162" t="s">
        <v>482</v>
      </c>
      <c r="F14" s="168">
        <v>562.58000000000004</v>
      </c>
      <c r="G14" s="162" t="s">
        <v>575</v>
      </c>
      <c r="H14" s="162" t="s">
        <v>482</v>
      </c>
      <c r="I14" s="168">
        <v>562.58000000000004</v>
      </c>
      <c r="J14" s="162" t="s">
        <v>575</v>
      </c>
      <c r="K14" s="162" t="s">
        <v>482</v>
      </c>
      <c r="L14" s="170">
        <v>562.58000000000004</v>
      </c>
    </row>
    <row r="15" spans="1:12" ht="30" x14ac:dyDescent="0.25">
      <c r="A15" s="528" t="s">
        <v>536</v>
      </c>
      <c r="B15" s="528"/>
      <c r="C15" s="528"/>
      <c r="D15" s="161" t="s">
        <v>577</v>
      </c>
      <c r="E15" s="162" t="s">
        <v>484</v>
      </c>
      <c r="F15" s="163">
        <v>128.22999999999999</v>
      </c>
      <c r="G15" s="162" t="s">
        <v>577</v>
      </c>
      <c r="H15" s="162" t="s">
        <v>484</v>
      </c>
      <c r="I15" s="163">
        <v>128.22999999999999</v>
      </c>
      <c r="J15" s="162" t="s">
        <v>577</v>
      </c>
      <c r="K15" s="162" t="s">
        <v>484</v>
      </c>
      <c r="L15" s="165">
        <v>128.22999999999999</v>
      </c>
    </row>
    <row r="16" spans="1:12" ht="30" x14ac:dyDescent="0.25">
      <c r="A16" s="174" t="s">
        <v>462</v>
      </c>
      <c r="B16" s="172" t="s">
        <v>316</v>
      </c>
      <c r="C16" s="198" t="s">
        <v>339</v>
      </c>
      <c r="D16" s="161" t="s">
        <v>606</v>
      </c>
      <c r="E16" s="162" t="s">
        <v>486</v>
      </c>
      <c r="F16" s="163">
        <v>128.22999999999999</v>
      </c>
      <c r="G16" s="162" t="s">
        <v>606</v>
      </c>
      <c r="H16" s="162" t="s">
        <v>486</v>
      </c>
      <c r="I16" s="163">
        <v>128.22999999999999</v>
      </c>
      <c r="J16" s="162" t="s">
        <v>606</v>
      </c>
      <c r="K16" s="162" t="s">
        <v>486</v>
      </c>
      <c r="L16" s="165">
        <v>128.22999999999999</v>
      </c>
    </row>
    <row r="17" spans="1:12" x14ac:dyDescent="0.25">
      <c r="A17" s="167" t="s">
        <v>604</v>
      </c>
      <c r="B17" s="162" t="s">
        <v>478</v>
      </c>
      <c r="C17" s="168">
        <v>106.91</v>
      </c>
      <c r="D17" s="161" t="s">
        <v>579</v>
      </c>
      <c r="E17" s="162" t="s">
        <v>492</v>
      </c>
      <c r="F17" s="163">
        <v>128.22999999999999</v>
      </c>
      <c r="G17" s="162" t="s">
        <v>579</v>
      </c>
      <c r="H17" s="162" t="s">
        <v>492</v>
      </c>
      <c r="I17" s="163">
        <v>128.22999999999999</v>
      </c>
      <c r="J17" s="162" t="s">
        <v>579</v>
      </c>
      <c r="K17" s="162" t="s">
        <v>492</v>
      </c>
      <c r="L17" s="165">
        <v>128.22999999999999</v>
      </c>
    </row>
    <row r="18" spans="1:12" x14ac:dyDescent="0.25">
      <c r="A18" s="167" t="s">
        <v>605</v>
      </c>
      <c r="B18" s="162" t="s">
        <v>480</v>
      </c>
      <c r="C18" s="168">
        <v>106.91</v>
      </c>
      <c r="D18" s="161" t="s">
        <v>607</v>
      </c>
      <c r="E18" s="162" t="s">
        <v>494</v>
      </c>
      <c r="F18" s="163">
        <v>106.91</v>
      </c>
      <c r="G18" s="162" t="s">
        <v>607</v>
      </c>
      <c r="H18" s="162" t="s">
        <v>494</v>
      </c>
      <c r="I18" s="163">
        <v>106.91</v>
      </c>
      <c r="J18" s="162" t="s">
        <v>607</v>
      </c>
      <c r="K18" s="162" t="s">
        <v>494</v>
      </c>
      <c r="L18" s="165">
        <v>106.91</v>
      </c>
    </row>
    <row r="19" spans="1:12" ht="30" x14ac:dyDescent="0.25">
      <c r="A19" s="167" t="s">
        <v>575</v>
      </c>
      <c r="B19" s="162" t="s">
        <v>482</v>
      </c>
      <c r="C19" s="168">
        <v>562.58000000000004</v>
      </c>
      <c r="D19" s="161" t="s">
        <v>608</v>
      </c>
      <c r="E19" s="162" t="s">
        <v>496</v>
      </c>
      <c r="F19" s="168">
        <v>106.91</v>
      </c>
      <c r="G19" s="162" t="s">
        <v>608</v>
      </c>
      <c r="H19" s="162" t="s">
        <v>496</v>
      </c>
      <c r="I19" s="168">
        <v>106.91</v>
      </c>
      <c r="J19" s="162" t="s">
        <v>608</v>
      </c>
      <c r="K19" s="162" t="s">
        <v>496</v>
      </c>
      <c r="L19" s="170">
        <v>106.91</v>
      </c>
    </row>
    <row r="20" spans="1:12" ht="30" x14ac:dyDescent="0.25">
      <c r="A20" s="167" t="s">
        <v>577</v>
      </c>
      <c r="B20" s="162" t="s">
        <v>484</v>
      </c>
      <c r="C20" s="168">
        <v>128.22999999999999</v>
      </c>
      <c r="D20" s="161" t="s">
        <v>609</v>
      </c>
      <c r="E20" s="162" t="s">
        <v>498</v>
      </c>
      <c r="F20" s="163">
        <v>106.91</v>
      </c>
      <c r="G20" s="162" t="s">
        <v>609</v>
      </c>
      <c r="H20" s="162" t="s">
        <v>498</v>
      </c>
      <c r="I20" s="163">
        <v>106.91</v>
      </c>
      <c r="J20" s="162" t="s">
        <v>609</v>
      </c>
      <c r="K20" s="162" t="s">
        <v>498</v>
      </c>
      <c r="L20" s="165">
        <v>106.91</v>
      </c>
    </row>
    <row r="21" spans="1:12" ht="30" x14ac:dyDescent="0.25">
      <c r="A21" s="167" t="s">
        <v>606</v>
      </c>
      <c r="B21" s="162" t="s">
        <v>486</v>
      </c>
      <c r="C21" s="168">
        <v>128.22999999999999</v>
      </c>
      <c r="D21" s="161" t="s">
        <v>499</v>
      </c>
      <c r="E21" s="162" t="s">
        <v>500</v>
      </c>
      <c r="F21" s="163">
        <v>106.91</v>
      </c>
      <c r="G21" s="162" t="s">
        <v>499</v>
      </c>
      <c r="H21" s="162" t="s">
        <v>500</v>
      </c>
      <c r="I21" s="163">
        <v>106.91</v>
      </c>
      <c r="J21" s="162" t="s">
        <v>499</v>
      </c>
      <c r="K21" s="162" t="s">
        <v>500</v>
      </c>
      <c r="L21" s="165">
        <v>106.91</v>
      </c>
    </row>
    <row r="22" spans="1:12" ht="30" x14ac:dyDescent="0.25">
      <c r="A22" s="167" t="s">
        <v>487</v>
      </c>
      <c r="B22" s="162" t="s">
        <v>488</v>
      </c>
      <c r="C22" s="198">
        <v>156</v>
      </c>
      <c r="D22" s="161" t="s">
        <v>501</v>
      </c>
      <c r="E22" s="162" t="s">
        <v>502</v>
      </c>
      <c r="F22" s="163">
        <v>106.91</v>
      </c>
      <c r="G22" s="162" t="s">
        <v>501</v>
      </c>
      <c r="H22" s="162" t="s">
        <v>502</v>
      </c>
      <c r="I22" s="163">
        <v>106.91</v>
      </c>
      <c r="J22" s="162" t="s">
        <v>501</v>
      </c>
      <c r="K22" s="162" t="s">
        <v>502</v>
      </c>
      <c r="L22" s="165">
        <v>106.91</v>
      </c>
    </row>
    <row r="23" spans="1:12" ht="30" x14ac:dyDescent="0.25">
      <c r="A23" s="167" t="s">
        <v>489</v>
      </c>
      <c r="B23" s="162" t="s">
        <v>490</v>
      </c>
      <c r="C23" s="198">
        <v>159.88999999999999</v>
      </c>
      <c r="D23" s="161" t="s">
        <v>503</v>
      </c>
      <c r="E23" s="162" t="s">
        <v>504</v>
      </c>
      <c r="F23" s="163">
        <v>106.91</v>
      </c>
      <c r="G23" s="162" t="s">
        <v>503</v>
      </c>
      <c r="H23" s="162" t="s">
        <v>504</v>
      </c>
      <c r="I23" s="163">
        <v>106.91</v>
      </c>
      <c r="J23" s="162" t="s">
        <v>503</v>
      </c>
      <c r="K23" s="162" t="s">
        <v>504</v>
      </c>
      <c r="L23" s="165">
        <v>106.91</v>
      </c>
    </row>
    <row r="24" spans="1:12" ht="30" x14ac:dyDescent="0.25">
      <c r="A24" s="167" t="s">
        <v>579</v>
      </c>
      <c r="B24" s="162" t="s">
        <v>492</v>
      </c>
      <c r="C24" s="168">
        <v>128.22999999999999</v>
      </c>
      <c r="D24" s="161" t="s">
        <v>505</v>
      </c>
      <c r="E24" s="162" t="s">
        <v>506</v>
      </c>
      <c r="F24" s="163">
        <v>106.91</v>
      </c>
      <c r="G24" s="162" t="s">
        <v>505</v>
      </c>
      <c r="H24" s="162" t="s">
        <v>506</v>
      </c>
      <c r="I24" s="163">
        <v>106.91</v>
      </c>
      <c r="J24" s="162" t="s">
        <v>505</v>
      </c>
      <c r="K24" s="162" t="s">
        <v>506</v>
      </c>
      <c r="L24" s="165">
        <v>106.91</v>
      </c>
    </row>
    <row r="25" spans="1:12" ht="30" x14ac:dyDescent="0.25">
      <c r="A25" s="167" t="s">
        <v>607</v>
      </c>
      <c r="B25" s="162" t="s">
        <v>494</v>
      </c>
      <c r="C25" s="168">
        <v>106.91</v>
      </c>
      <c r="D25" s="161" t="s">
        <v>509</v>
      </c>
      <c r="E25" s="162" t="s">
        <v>510</v>
      </c>
      <c r="F25" s="163">
        <v>464.15</v>
      </c>
      <c r="G25" s="162" t="s">
        <v>509</v>
      </c>
      <c r="H25" s="162" t="s">
        <v>510</v>
      </c>
      <c r="I25" s="163">
        <v>464.15</v>
      </c>
      <c r="J25" s="162" t="s">
        <v>509</v>
      </c>
      <c r="K25" s="162" t="s">
        <v>510</v>
      </c>
      <c r="L25" s="165">
        <v>464.15</v>
      </c>
    </row>
    <row r="26" spans="1:12" ht="30" x14ac:dyDescent="0.25">
      <c r="A26" s="167" t="s">
        <v>608</v>
      </c>
      <c r="B26" s="162" t="s">
        <v>496</v>
      </c>
      <c r="C26" s="168">
        <v>106.91</v>
      </c>
      <c r="D26" s="161" t="s">
        <v>511</v>
      </c>
      <c r="E26" s="162" t="s">
        <v>512</v>
      </c>
      <c r="F26" s="163">
        <v>464.15</v>
      </c>
      <c r="G26" s="162" t="s">
        <v>511</v>
      </c>
      <c r="H26" s="162" t="s">
        <v>512</v>
      </c>
      <c r="I26" s="163">
        <v>464.15</v>
      </c>
      <c r="J26" s="162" t="s">
        <v>511</v>
      </c>
      <c r="K26" s="162" t="s">
        <v>512</v>
      </c>
      <c r="L26" s="165">
        <v>464.15</v>
      </c>
    </row>
    <row r="27" spans="1:12" ht="30" x14ac:dyDescent="0.25">
      <c r="A27" s="167" t="s">
        <v>609</v>
      </c>
      <c r="B27" s="162" t="s">
        <v>498</v>
      </c>
      <c r="C27" s="168">
        <v>106.91</v>
      </c>
      <c r="D27" s="161" t="s">
        <v>513</v>
      </c>
      <c r="E27" s="162" t="s">
        <v>514</v>
      </c>
      <c r="F27" s="163">
        <v>464.15</v>
      </c>
      <c r="G27" s="162" t="s">
        <v>513</v>
      </c>
      <c r="H27" s="162" t="s">
        <v>514</v>
      </c>
      <c r="I27" s="163">
        <v>464.15</v>
      </c>
      <c r="J27" s="162" t="s">
        <v>513</v>
      </c>
      <c r="K27" s="162" t="s">
        <v>514</v>
      </c>
      <c r="L27" s="165">
        <v>464.15</v>
      </c>
    </row>
    <row r="28" spans="1:12" ht="30" x14ac:dyDescent="0.25">
      <c r="A28" s="167" t="s">
        <v>499</v>
      </c>
      <c r="B28" s="162" t="s">
        <v>500</v>
      </c>
      <c r="C28" s="168">
        <v>106.91</v>
      </c>
      <c r="D28" s="161" t="s">
        <v>515</v>
      </c>
      <c r="E28" s="162" t="s">
        <v>516</v>
      </c>
      <c r="F28" s="163">
        <v>464.15</v>
      </c>
      <c r="G28" s="162" t="s">
        <v>515</v>
      </c>
      <c r="H28" s="162" t="s">
        <v>516</v>
      </c>
      <c r="I28" s="163">
        <v>464.15</v>
      </c>
      <c r="J28" s="162" t="s">
        <v>515</v>
      </c>
      <c r="K28" s="162" t="s">
        <v>516</v>
      </c>
      <c r="L28" s="165">
        <v>464.15</v>
      </c>
    </row>
    <row r="29" spans="1:12" ht="30" x14ac:dyDescent="0.25">
      <c r="A29" s="167" t="s">
        <v>501</v>
      </c>
      <c r="B29" s="162" t="s">
        <v>502</v>
      </c>
      <c r="C29" s="168">
        <v>106.91</v>
      </c>
      <c r="D29" s="161" t="s">
        <v>517</v>
      </c>
      <c r="E29" s="162" t="s">
        <v>518</v>
      </c>
      <c r="F29" s="163">
        <v>464.15</v>
      </c>
      <c r="G29" s="162" t="s">
        <v>517</v>
      </c>
      <c r="H29" s="162" t="s">
        <v>518</v>
      </c>
      <c r="I29" s="163">
        <v>464.15</v>
      </c>
      <c r="J29" s="162" t="s">
        <v>517</v>
      </c>
      <c r="K29" s="162" t="s">
        <v>518</v>
      </c>
      <c r="L29" s="165">
        <v>464.15</v>
      </c>
    </row>
    <row r="30" spans="1:12" ht="30" x14ac:dyDescent="0.25">
      <c r="A30" s="167" t="s">
        <v>503</v>
      </c>
      <c r="B30" s="162" t="s">
        <v>504</v>
      </c>
      <c r="C30" s="168">
        <v>106.91</v>
      </c>
      <c r="D30" s="161" t="s">
        <v>519</v>
      </c>
      <c r="E30" s="162" t="s">
        <v>520</v>
      </c>
      <c r="F30" s="163">
        <v>253.07</v>
      </c>
      <c r="G30" s="162" t="s">
        <v>519</v>
      </c>
      <c r="H30" s="162" t="s">
        <v>520</v>
      </c>
      <c r="I30" s="163">
        <v>253.07</v>
      </c>
      <c r="J30" s="162" t="s">
        <v>519</v>
      </c>
      <c r="K30" s="162" t="s">
        <v>520</v>
      </c>
      <c r="L30" s="165">
        <v>253.07</v>
      </c>
    </row>
    <row r="31" spans="1:12" ht="30" x14ac:dyDescent="0.25">
      <c r="A31" s="167" t="s">
        <v>505</v>
      </c>
      <c r="B31" s="162" t="s">
        <v>506</v>
      </c>
      <c r="C31" s="168">
        <v>106.91</v>
      </c>
      <c r="D31" s="161" t="s">
        <v>521</v>
      </c>
      <c r="E31" s="162" t="s">
        <v>522</v>
      </c>
      <c r="F31" s="163">
        <v>257.77</v>
      </c>
      <c r="G31" s="162" t="s">
        <v>521</v>
      </c>
      <c r="H31" s="162" t="s">
        <v>522</v>
      </c>
      <c r="I31" s="163">
        <v>257.77</v>
      </c>
      <c r="J31" s="162" t="s">
        <v>521</v>
      </c>
      <c r="K31" s="162" t="s">
        <v>522</v>
      </c>
      <c r="L31" s="165">
        <v>257.77</v>
      </c>
    </row>
    <row r="32" spans="1:12" ht="30" x14ac:dyDescent="0.25">
      <c r="A32" s="167" t="s">
        <v>507</v>
      </c>
      <c r="B32" s="162" t="s">
        <v>508</v>
      </c>
      <c r="C32" s="168">
        <v>464.15</v>
      </c>
      <c r="D32" s="161" t="s">
        <v>523</v>
      </c>
      <c r="E32" s="162" t="s">
        <v>465</v>
      </c>
      <c r="F32" s="163">
        <v>464.15</v>
      </c>
      <c r="G32" s="162" t="s">
        <v>523</v>
      </c>
      <c r="H32" s="162" t="s">
        <v>465</v>
      </c>
      <c r="I32" s="163">
        <v>464.15</v>
      </c>
      <c r="J32" s="162" t="s">
        <v>523</v>
      </c>
      <c r="K32" s="162" t="s">
        <v>465</v>
      </c>
      <c r="L32" s="165">
        <v>464.15</v>
      </c>
    </row>
    <row r="33" spans="1:12" ht="30" x14ac:dyDescent="0.25">
      <c r="A33" s="167" t="s">
        <v>509</v>
      </c>
      <c r="B33" s="162" t="s">
        <v>510</v>
      </c>
      <c r="C33" s="168">
        <v>464.15</v>
      </c>
      <c r="D33" s="166" t="s">
        <v>526</v>
      </c>
      <c r="E33" s="167" t="s">
        <v>527</v>
      </c>
      <c r="F33" s="168">
        <v>464.15</v>
      </c>
      <c r="G33" s="167" t="s">
        <v>526</v>
      </c>
      <c r="H33" s="162" t="s">
        <v>527</v>
      </c>
      <c r="I33" s="168">
        <v>464.15</v>
      </c>
      <c r="J33" s="167" t="s">
        <v>526</v>
      </c>
      <c r="K33" s="167" t="s">
        <v>527</v>
      </c>
      <c r="L33" s="170">
        <v>464.15</v>
      </c>
    </row>
    <row r="34" spans="1:12" ht="30" x14ac:dyDescent="0.25">
      <c r="A34" s="167" t="s">
        <v>511</v>
      </c>
      <c r="B34" s="162" t="s">
        <v>512</v>
      </c>
      <c r="C34" s="168">
        <v>464.15</v>
      </c>
      <c r="D34" s="166" t="s">
        <v>528</v>
      </c>
      <c r="E34" s="167" t="s">
        <v>529</v>
      </c>
      <c r="F34" s="168">
        <v>236.96</v>
      </c>
      <c r="G34" s="167" t="s">
        <v>528</v>
      </c>
      <c r="H34" s="162" t="s">
        <v>529</v>
      </c>
      <c r="I34" s="168">
        <v>236.96</v>
      </c>
      <c r="J34" s="167" t="s">
        <v>528</v>
      </c>
      <c r="K34" s="167" t="s">
        <v>529</v>
      </c>
      <c r="L34" s="170">
        <v>236.96</v>
      </c>
    </row>
    <row r="35" spans="1:12" ht="30" x14ac:dyDescent="0.25">
      <c r="A35" s="167" t="s">
        <v>513</v>
      </c>
      <c r="B35" s="162" t="s">
        <v>514</v>
      </c>
      <c r="C35" s="168">
        <v>464.15</v>
      </c>
      <c r="D35" s="166" t="s">
        <v>530</v>
      </c>
      <c r="E35" s="167" t="s">
        <v>531</v>
      </c>
      <c r="F35" s="168">
        <v>236.96</v>
      </c>
      <c r="G35" s="167" t="s">
        <v>530</v>
      </c>
      <c r="H35" s="162" t="s">
        <v>531</v>
      </c>
      <c r="I35" s="168">
        <v>236.96</v>
      </c>
      <c r="J35" s="167" t="s">
        <v>530</v>
      </c>
      <c r="K35" s="167" t="s">
        <v>531</v>
      </c>
      <c r="L35" s="170">
        <v>236.96</v>
      </c>
    </row>
    <row r="36" spans="1:12" x14ac:dyDescent="0.25">
      <c r="A36" s="167" t="s">
        <v>515</v>
      </c>
      <c r="B36" s="162" t="s">
        <v>516</v>
      </c>
      <c r="C36" s="168">
        <v>464.15</v>
      </c>
      <c r="D36" s="166" t="s">
        <v>532</v>
      </c>
      <c r="E36" s="167" t="s">
        <v>533</v>
      </c>
      <c r="F36" s="168">
        <v>120.08</v>
      </c>
      <c r="G36" s="167" t="s">
        <v>532</v>
      </c>
      <c r="H36" s="162" t="s">
        <v>533</v>
      </c>
      <c r="I36" s="168">
        <v>120.08</v>
      </c>
      <c r="J36" s="167" t="s">
        <v>532</v>
      </c>
      <c r="K36" s="167" t="s">
        <v>533</v>
      </c>
      <c r="L36" s="170">
        <v>120.08</v>
      </c>
    </row>
    <row r="37" spans="1:12" ht="30" x14ac:dyDescent="0.25">
      <c r="A37" s="167" t="s">
        <v>517</v>
      </c>
      <c r="B37" s="162" t="s">
        <v>518</v>
      </c>
      <c r="C37" s="168">
        <v>464.15</v>
      </c>
      <c r="D37" s="166" t="s">
        <v>385</v>
      </c>
      <c r="E37" s="162" t="s">
        <v>534</v>
      </c>
      <c r="F37" s="163">
        <v>525.86</v>
      </c>
      <c r="G37" s="167" t="s">
        <v>385</v>
      </c>
      <c r="H37" s="162" t="s">
        <v>534</v>
      </c>
      <c r="I37" s="163">
        <v>525.86</v>
      </c>
      <c r="J37" s="167" t="s">
        <v>385</v>
      </c>
      <c r="K37" s="162" t="s">
        <v>534</v>
      </c>
      <c r="L37" s="165">
        <v>525.86</v>
      </c>
    </row>
    <row r="38" spans="1:12" ht="30" x14ac:dyDescent="0.25">
      <c r="A38" s="167" t="s">
        <v>519</v>
      </c>
      <c r="B38" s="162" t="s">
        <v>520</v>
      </c>
      <c r="C38" s="168">
        <v>253.07</v>
      </c>
      <c r="D38" s="201"/>
      <c r="E38" s="202"/>
      <c r="F38" s="203"/>
      <c r="G38" s="204"/>
      <c r="H38" s="205"/>
      <c r="I38" s="206"/>
      <c r="J38" s="204"/>
      <c r="K38" s="204"/>
      <c r="L38" s="204"/>
    </row>
    <row r="39" spans="1:12" x14ac:dyDescent="0.25">
      <c r="A39" s="167" t="s">
        <v>521</v>
      </c>
      <c r="B39" s="162" t="s">
        <v>522</v>
      </c>
      <c r="C39" s="168">
        <v>257.77</v>
      </c>
      <c r="D39" s="201"/>
      <c r="E39" s="202"/>
      <c r="F39" s="203"/>
      <c r="G39" s="204"/>
      <c r="H39" s="205"/>
      <c r="I39" s="206"/>
      <c r="J39" s="204"/>
      <c r="K39" s="204"/>
      <c r="L39" s="204"/>
    </row>
    <row r="40" spans="1:12" ht="30" x14ac:dyDescent="0.25">
      <c r="A40" s="167" t="s">
        <v>523</v>
      </c>
      <c r="B40" s="162" t="s">
        <v>465</v>
      </c>
      <c r="C40" s="168">
        <v>464.15</v>
      </c>
      <c r="D40" s="201"/>
      <c r="E40" s="202"/>
      <c r="F40" s="203"/>
      <c r="G40" s="204"/>
      <c r="H40" s="205"/>
      <c r="I40" s="206"/>
      <c r="J40" s="204"/>
      <c r="K40" s="204"/>
      <c r="L40" s="204"/>
    </row>
    <row r="41" spans="1:12" ht="30" x14ac:dyDescent="0.25">
      <c r="A41" s="167" t="s">
        <v>524</v>
      </c>
      <c r="B41" s="162" t="s">
        <v>525</v>
      </c>
      <c r="C41" s="168">
        <v>464.15</v>
      </c>
      <c r="D41" s="201"/>
      <c r="E41" s="202"/>
      <c r="F41" s="203"/>
      <c r="G41" s="204"/>
      <c r="H41" s="205"/>
      <c r="I41" s="206"/>
      <c r="J41" s="204"/>
      <c r="K41" s="204"/>
      <c r="L41" s="204"/>
    </row>
    <row r="42" spans="1:12" x14ac:dyDescent="0.25">
      <c r="A42" s="167" t="s">
        <v>526</v>
      </c>
      <c r="B42" s="162" t="s">
        <v>527</v>
      </c>
      <c r="C42" s="168">
        <v>464.15</v>
      </c>
      <c r="D42" s="201"/>
      <c r="E42" s="202"/>
      <c r="F42" s="203"/>
      <c r="G42" s="204"/>
      <c r="H42" s="205"/>
      <c r="I42" s="206"/>
      <c r="J42" s="204"/>
      <c r="K42" s="204"/>
      <c r="L42" s="204"/>
    </row>
    <row r="43" spans="1:12" x14ac:dyDescent="0.25">
      <c r="A43" s="167" t="s">
        <v>528</v>
      </c>
      <c r="B43" s="162" t="s">
        <v>529</v>
      </c>
      <c r="C43" s="168">
        <v>236.96</v>
      </c>
      <c r="D43" s="201"/>
      <c r="E43" s="202"/>
      <c r="F43" s="203"/>
      <c r="G43" s="204"/>
      <c r="H43" s="205"/>
      <c r="I43" s="206"/>
      <c r="J43" s="204"/>
      <c r="K43" s="204"/>
      <c r="L43" s="204"/>
    </row>
    <row r="44" spans="1:12" x14ac:dyDescent="0.25">
      <c r="A44" s="167" t="s">
        <v>530</v>
      </c>
      <c r="B44" s="162" t="s">
        <v>531</v>
      </c>
      <c r="C44" s="168">
        <v>236.96</v>
      </c>
      <c r="D44" s="201"/>
      <c r="E44" s="202"/>
      <c r="F44" s="203"/>
      <c r="G44" s="204"/>
      <c r="H44" s="205"/>
      <c r="I44" s="206"/>
      <c r="J44" s="204"/>
      <c r="K44" s="204"/>
      <c r="L44" s="204"/>
    </row>
    <row r="45" spans="1:12" x14ac:dyDescent="0.25">
      <c r="A45" s="167" t="s">
        <v>532</v>
      </c>
      <c r="B45" s="162" t="s">
        <v>533</v>
      </c>
      <c r="C45" s="168">
        <v>120.08</v>
      </c>
      <c r="D45" s="201"/>
      <c r="E45" s="202"/>
      <c r="F45" s="203"/>
      <c r="G45" s="204"/>
      <c r="H45" s="205"/>
      <c r="I45" s="206"/>
      <c r="J45" s="204"/>
      <c r="K45" s="204"/>
      <c r="L45" s="204"/>
    </row>
    <row r="46" spans="1:12" ht="30" x14ac:dyDescent="0.25">
      <c r="A46" s="167" t="s">
        <v>385</v>
      </c>
      <c r="B46" s="162" t="s">
        <v>534</v>
      </c>
      <c r="C46" s="168">
        <v>525.86</v>
      </c>
      <c r="D46" s="201"/>
      <c r="E46" s="202"/>
      <c r="F46" s="203"/>
      <c r="G46" s="204"/>
      <c r="H46" s="205"/>
      <c r="I46" s="206"/>
      <c r="J46" s="204"/>
      <c r="K46" s="204"/>
      <c r="L46" s="204"/>
    </row>
    <row r="47" spans="1:12" x14ac:dyDescent="0.25">
      <c r="A47" s="201"/>
      <c r="B47" s="202"/>
      <c r="C47" s="203"/>
      <c r="D47" s="201"/>
      <c r="E47" s="202"/>
      <c r="F47" s="203"/>
      <c r="G47" s="204"/>
      <c r="H47" s="205"/>
      <c r="I47" s="206"/>
      <c r="J47" s="204"/>
      <c r="K47" s="204"/>
      <c r="L47" s="204"/>
    </row>
    <row r="48" spans="1:12" ht="15.75" x14ac:dyDescent="0.25">
      <c r="A48" s="530" t="s">
        <v>545</v>
      </c>
      <c r="B48" s="530"/>
      <c r="C48" s="530"/>
      <c r="D48" s="530"/>
      <c r="E48" s="530"/>
      <c r="F48" s="530"/>
      <c r="G48" s="530"/>
      <c r="H48" s="530"/>
      <c r="I48" s="530"/>
      <c r="J48" s="204"/>
      <c r="K48" s="204"/>
      <c r="L48" s="204"/>
    </row>
    <row r="49" spans="1:12" ht="15.75" x14ac:dyDescent="0.25">
      <c r="A49" s="489" t="s">
        <v>537</v>
      </c>
      <c r="B49" s="489"/>
      <c r="C49" s="489"/>
      <c r="D49" s="528" t="s">
        <v>591</v>
      </c>
      <c r="E49" s="528"/>
      <c r="F49" s="528"/>
      <c r="G49" s="528" t="s">
        <v>593</v>
      </c>
      <c r="H49" s="528"/>
      <c r="I49" s="528"/>
      <c r="J49" s="204"/>
      <c r="K49" s="204"/>
      <c r="L49" s="204"/>
    </row>
    <row r="50" spans="1:12" ht="33.75" customHeight="1" x14ac:dyDescent="0.25">
      <c r="A50" s="529" t="s">
        <v>535</v>
      </c>
      <c r="B50" s="529"/>
      <c r="C50" s="529"/>
      <c r="D50" s="529" t="s">
        <v>542</v>
      </c>
      <c r="E50" s="529"/>
      <c r="F50" s="529"/>
      <c r="G50" s="529" t="s">
        <v>542</v>
      </c>
      <c r="H50" s="529"/>
      <c r="I50" s="529"/>
      <c r="J50" s="204"/>
      <c r="K50" s="204"/>
      <c r="L50" s="204"/>
    </row>
    <row r="51" spans="1:12" s="189" customFormat="1" x14ac:dyDescent="0.25">
      <c r="A51" s="332" t="s">
        <v>462</v>
      </c>
      <c r="B51" s="207" t="s">
        <v>316</v>
      </c>
      <c r="C51" s="198" t="s">
        <v>339</v>
      </c>
      <c r="D51" s="174" t="s">
        <v>462</v>
      </c>
      <c r="E51" s="172" t="s">
        <v>316</v>
      </c>
      <c r="F51" s="198" t="s">
        <v>339</v>
      </c>
      <c r="G51" s="174" t="s">
        <v>462</v>
      </c>
      <c r="H51" s="172" t="s">
        <v>316</v>
      </c>
      <c r="I51" s="198" t="s">
        <v>339</v>
      </c>
      <c r="J51" s="208"/>
      <c r="K51" s="208"/>
      <c r="L51" s="208"/>
    </row>
    <row r="52" spans="1:12" ht="30" x14ac:dyDescent="0.25">
      <c r="A52" s="167" t="s">
        <v>546</v>
      </c>
      <c r="B52" s="162" t="s">
        <v>547</v>
      </c>
      <c r="C52" s="168">
        <v>237.11</v>
      </c>
      <c r="D52" s="190" t="s">
        <v>546</v>
      </c>
      <c r="E52" s="191" t="s">
        <v>547</v>
      </c>
      <c r="F52" s="168">
        <v>237.11</v>
      </c>
      <c r="G52" s="190" t="s">
        <v>546</v>
      </c>
      <c r="H52" s="191" t="s">
        <v>547</v>
      </c>
      <c r="I52" s="168">
        <v>237.11</v>
      </c>
      <c r="J52" s="204"/>
      <c r="K52" s="204"/>
      <c r="L52" s="204"/>
    </row>
    <row r="53" spans="1:12" ht="30" x14ac:dyDescent="0.25">
      <c r="A53" s="167" t="s">
        <v>548</v>
      </c>
      <c r="B53" s="162" t="s">
        <v>138</v>
      </c>
      <c r="C53" s="168">
        <v>292.77</v>
      </c>
      <c r="D53" s="190" t="s">
        <v>548</v>
      </c>
      <c r="E53" s="191" t="s">
        <v>138</v>
      </c>
      <c r="F53" s="168">
        <v>292.77</v>
      </c>
      <c r="G53" s="190" t="s">
        <v>548</v>
      </c>
      <c r="H53" s="191" t="s">
        <v>138</v>
      </c>
      <c r="I53" s="168">
        <v>292.77</v>
      </c>
      <c r="J53" s="204"/>
      <c r="K53" s="204"/>
      <c r="L53" s="204"/>
    </row>
    <row r="54" spans="1:12" x14ac:dyDescent="0.25">
      <c r="A54" s="167" t="s">
        <v>549</v>
      </c>
      <c r="B54" s="162" t="s">
        <v>550</v>
      </c>
      <c r="C54" s="168">
        <v>237.11</v>
      </c>
      <c r="D54" s="190" t="s">
        <v>549</v>
      </c>
      <c r="E54" s="191" t="s">
        <v>550</v>
      </c>
      <c r="F54" s="168">
        <v>237.11</v>
      </c>
      <c r="G54" s="190" t="s">
        <v>549</v>
      </c>
      <c r="H54" s="191" t="s">
        <v>550</v>
      </c>
      <c r="I54" s="168">
        <v>237.11</v>
      </c>
      <c r="J54" s="204"/>
      <c r="K54" s="204"/>
      <c r="L54" s="204"/>
    </row>
    <row r="55" spans="1:12" ht="30" x14ac:dyDescent="0.25">
      <c r="A55" s="167" t="s">
        <v>551</v>
      </c>
      <c r="B55" s="162" t="s">
        <v>552</v>
      </c>
      <c r="C55" s="168">
        <v>339.86</v>
      </c>
      <c r="D55" s="190" t="s">
        <v>551</v>
      </c>
      <c r="E55" s="191" t="s">
        <v>552</v>
      </c>
      <c r="F55" s="168">
        <v>339.86</v>
      </c>
      <c r="G55" s="190" t="s">
        <v>551</v>
      </c>
      <c r="H55" s="191" t="s">
        <v>552</v>
      </c>
      <c r="I55" s="168">
        <v>339.86</v>
      </c>
      <c r="J55" s="204"/>
      <c r="K55" s="204"/>
      <c r="L55" s="204"/>
    </row>
    <row r="56" spans="1:12" x14ac:dyDescent="0.25">
      <c r="A56" s="167" t="s">
        <v>123</v>
      </c>
      <c r="B56" s="162" t="s">
        <v>122</v>
      </c>
      <c r="C56" s="168">
        <v>106.91</v>
      </c>
      <c r="D56" s="167" t="s">
        <v>123</v>
      </c>
      <c r="E56" s="162" t="s">
        <v>122</v>
      </c>
      <c r="F56" s="168">
        <v>106.91</v>
      </c>
      <c r="G56" s="190" t="s">
        <v>123</v>
      </c>
      <c r="H56" s="191" t="s">
        <v>122</v>
      </c>
      <c r="I56" s="168">
        <v>106.91</v>
      </c>
      <c r="J56" s="204"/>
      <c r="K56" s="204"/>
      <c r="L56" s="204"/>
    </row>
    <row r="57" spans="1:12" ht="30" x14ac:dyDescent="0.25">
      <c r="A57" s="167" t="s">
        <v>127</v>
      </c>
      <c r="B57" s="162" t="s">
        <v>126</v>
      </c>
      <c r="C57" s="168">
        <v>106.91</v>
      </c>
      <c r="D57" s="167" t="s">
        <v>127</v>
      </c>
      <c r="E57" s="162" t="s">
        <v>126</v>
      </c>
      <c r="F57" s="168">
        <v>106.91</v>
      </c>
      <c r="G57" s="190" t="s">
        <v>127</v>
      </c>
      <c r="H57" s="191" t="s">
        <v>126</v>
      </c>
      <c r="I57" s="168">
        <v>106.91</v>
      </c>
      <c r="J57" s="204"/>
      <c r="K57" s="204"/>
      <c r="L57" s="204"/>
    </row>
    <row r="58" spans="1:12" ht="30" x14ac:dyDescent="0.25">
      <c r="A58" s="167" t="s">
        <v>131</v>
      </c>
      <c r="B58" s="162" t="s">
        <v>130</v>
      </c>
      <c r="C58" s="168">
        <v>106.91</v>
      </c>
      <c r="D58" s="167" t="s">
        <v>131</v>
      </c>
      <c r="E58" s="162" t="s">
        <v>130</v>
      </c>
      <c r="F58" s="168">
        <v>106.91</v>
      </c>
      <c r="G58" s="190" t="s">
        <v>131</v>
      </c>
      <c r="H58" s="191" t="s">
        <v>130</v>
      </c>
      <c r="I58" s="168">
        <v>106.91</v>
      </c>
      <c r="J58" s="204"/>
      <c r="K58" s="204"/>
      <c r="L58" s="204"/>
    </row>
    <row r="59" spans="1:12" x14ac:dyDescent="0.25">
      <c r="A59" s="167" t="s">
        <v>553</v>
      </c>
      <c r="B59" s="162" t="s">
        <v>120</v>
      </c>
      <c r="C59" s="168">
        <v>960</v>
      </c>
      <c r="D59" s="167" t="s">
        <v>553</v>
      </c>
      <c r="E59" s="162" t="s">
        <v>120</v>
      </c>
      <c r="F59" s="168">
        <v>960</v>
      </c>
      <c r="G59" s="190" t="s">
        <v>553</v>
      </c>
      <c r="H59" s="191" t="s">
        <v>120</v>
      </c>
      <c r="I59" s="168">
        <v>960</v>
      </c>
      <c r="J59" s="204"/>
      <c r="K59" s="204"/>
      <c r="L59" s="204"/>
    </row>
    <row r="60" spans="1:12" ht="30" x14ac:dyDescent="0.25">
      <c r="A60" s="528" t="s">
        <v>536</v>
      </c>
      <c r="B60" s="528"/>
      <c r="C60" s="528"/>
      <c r="D60" s="167" t="s">
        <v>125</v>
      </c>
      <c r="E60" s="162" t="s">
        <v>124</v>
      </c>
      <c r="F60" s="168">
        <v>106.91</v>
      </c>
      <c r="G60" s="190" t="s">
        <v>125</v>
      </c>
      <c r="H60" s="191" t="s">
        <v>124</v>
      </c>
      <c r="I60" s="168">
        <v>106.91</v>
      </c>
      <c r="J60" s="204"/>
      <c r="K60" s="204"/>
      <c r="L60" s="204"/>
    </row>
    <row r="61" spans="1:12" ht="30" x14ac:dyDescent="0.25">
      <c r="A61" s="174" t="s">
        <v>462</v>
      </c>
      <c r="B61" s="172" t="s">
        <v>316</v>
      </c>
      <c r="C61" s="198" t="s">
        <v>463</v>
      </c>
      <c r="D61" s="167" t="s">
        <v>575</v>
      </c>
      <c r="E61" s="162" t="s">
        <v>482</v>
      </c>
      <c r="F61" s="168">
        <v>562.58000000000004</v>
      </c>
      <c r="G61" s="190" t="s">
        <v>575</v>
      </c>
      <c r="H61" s="191" t="s">
        <v>482</v>
      </c>
      <c r="I61" s="168">
        <v>562.58000000000004</v>
      </c>
      <c r="J61" s="204"/>
      <c r="K61" s="204"/>
      <c r="L61" s="204"/>
    </row>
    <row r="62" spans="1:12" ht="30" x14ac:dyDescent="0.25">
      <c r="A62" s="167" t="s">
        <v>125</v>
      </c>
      <c r="B62" s="162" t="s">
        <v>124</v>
      </c>
      <c r="C62" s="168">
        <v>106.91</v>
      </c>
      <c r="D62" s="167" t="s">
        <v>589</v>
      </c>
      <c r="E62" s="162" t="s">
        <v>590</v>
      </c>
      <c r="F62" s="198">
        <v>1372.5</v>
      </c>
      <c r="G62" s="190" t="s">
        <v>589</v>
      </c>
      <c r="H62" s="191" t="s">
        <v>590</v>
      </c>
      <c r="I62" s="198">
        <v>1372.5</v>
      </c>
      <c r="J62" s="204"/>
      <c r="K62" s="204"/>
      <c r="L62" s="204"/>
    </row>
    <row r="63" spans="1:12" ht="30" x14ac:dyDescent="0.25">
      <c r="A63" s="167" t="s">
        <v>575</v>
      </c>
      <c r="B63" s="162" t="s">
        <v>482</v>
      </c>
      <c r="C63" s="168">
        <v>562.58000000000004</v>
      </c>
      <c r="D63" s="167" t="s">
        <v>577</v>
      </c>
      <c r="E63" s="162" t="s">
        <v>560</v>
      </c>
      <c r="F63" s="168">
        <v>128.22999999999999</v>
      </c>
      <c r="G63" s="190" t="s">
        <v>577</v>
      </c>
      <c r="H63" s="191" t="s">
        <v>560</v>
      </c>
      <c r="I63" s="168">
        <v>128.22999999999999</v>
      </c>
      <c r="J63" s="204"/>
      <c r="K63" s="204"/>
      <c r="L63" s="204"/>
    </row>
    <row r="64" spans="1:12" ht="42.75" x14ac:dyDescent="0.25">
      <c r="A64" s="332" t="s">
        <v>599</v>
      </c>
      <c r="B64" s="207" t="s">
        <v>600</v>
      </c>
      <c r="C64" s="198">
        <v>283.18</v>
      </c>
      <c r="D64" s="167" t="s">
        <v>606</v>
      </c>
      <c r="E64" s="162" t="s">
        <v>486</v>
      </c>
      <c r="F64" s="168">
        <v>128.22999999999999</v>
      </c>
      <c r="G64" s="190" t="s">
        <v>606</v>
      </c>
      <c r="H64" s="191" t="s">
        <v>486</v>
      </c>
      <c r="I64" s="168">
        <v>128.22999999999999</v>
      </c>
      <c r="J64" s="204"/>
      <c r="K64" s="204"/>
      <c r="L64" s="204"/>
    </row>
    <row r="65" spans="1:12" ht="30" x14ac:dyDescent="0.25">
      <c r="A65" s="167" t="s">
        <v>577</v>
      </c>
      <c r="B65" s="162" t="s">
        <v>560</v>
      </c>
      <c r="C65" s="168">
        <v>128.22999999999999</v>
      </c>
      <c r="D65" s="167" t="s">
        <v>579</v>
      </c>
      <c r="E65" s="162" t="s">
        <v>562</v>
      </c>
      <c r="F65" s="168">
        <v>128.22999999999999</v>
      </c>
      <c r="G65" s="190" t="s">
        <v>579</v>
      </c>
      <c r="H65" s="191" t="s">
        <v>562</v>
      </c>
      <c r="I65" s="168">
        <v>128.22999999999999</v>
      </c>
      <c r="J65" s="204"/>
      <c r="K65" s="204"/>
      <c r="L65" s="204"/>
    </row>
    <row r="66" spans="1:12" ht="30" x14ac:dyDescent="0.25">
      <c r="A66" s="167" t="s">
        <v>606</v>
      </c>
      <c r="B66" s="162" t="s">
        <v>486</v>
      </c>
      <c r="C66" s="168">
        <v>128.22999999999999</v>
      </c>
      <c r="D66" s="167" t="s">
        <v>513</v>
      </c>
      <c r="E66" s="162" t="s">
        <v>514</v>
      </c>
      <c r="F66" s="168">
        <v>464.15</v>
      </c>
      <c r="G66" s="190" t="s">
        <v>513</v>
      </c>
      <c r="H66" s="191" t="s">
        <v>514</v>
      </c>
      <c r="I66" s="168">
        <v>464.15</v>
      </c>
      <c r="J66" s="204"/>
      <c r="K66" s="204"/>
      <c r="L66" s="204"/>
    </row>
    <row r="67" spans="1:12" ht="30" x14ac:dyDescent="0.25">
      <c r="A67" s="167" t="s">
        <v>579</v>
      </c>
      <c r="B67" s="162" t="s">
        <v>562</v>
      </c>
      <c r="C67" s="168">
        <v>128.22999999999999</v>
      </c>
      <c r="D67" s="167" t="s">
        <v>507</v>
      </c>
      <c r="E67" s="162" t="s">
        <v>508</v>
      </c>
      <c r="F67" s="168">
        <v>464.15</v>
      </c>
      <c r="G67" s="190" t="s">
        <v>507</v>
      </c>
      <c r="H67" s="191" t="s">
        <v>508</v>
      </c>
      <c r="I67" s="168">
        <v>464.15</v>
      </c>
      <c r="J67" s="204"/>
      <c r="K67" s="204"/>
      <c r="L67" s="204"/>
    </row>
    <row r="68" spans="1:12" ht="30" x14ac:dyDescent="0.25">
      <c r="A68" s="167" t="s">
        <v>513</v>
      </c>
      <c r="B68" s="162" t="s">
        <v>514</v>
      </c>
      <c r="C68" s="168">
        <v>464.15</v>
      </c>
      <c r="D68" s="167" t="s">
        <v>515</v>
      </c>
      <c r="E68" s="162" t="s">
        <v>516</v>
      </c>
      <c r="F68" s="168">
        <v>464.15</v>
      </c>
      <c r="G68" s="190" t="s">
        <v>515</v>
      </c>
      <c r="H68" s="191" t="s">
        <v>516</v>
      </c>
      <c r="I68" s="168">
        <v>464.15</v>
      </c>
      <c r="J68" s="204"/>
      <c r="K68" s="204"/>
      <c r="L68" s="204"/>
    </row>
    <row r="69" spans="1:12" ht="30" x14ac:dyDescent="0.25">
      <c r="A69" s="167" t="s">
        <v>507</v>
      </c>
      <c r="B69" s="162" t="s">
        <v>508</v>
      </c>
      <c r="C69" s="168">
        <v>464.15</v>
      </c>
      <c r="D69" s="167" t="s">
        <v>563</v>
      </c>
      <c r="E69" s="162" t="s">
        <v>564</v>
      </c>
      <c r="F69" s="168">
        <v>464.15</v>
      </c>
      <c r="G69" s="190" t="s">
        <v>563</v>
      </c>
      <c r="H69" s="191" t="s">
        <v>564</v>
      </c>
      <c r="I69" s="168">
        <v>464.15</v>
      </c>
      <c r="J69" s="204"/>
      <c r="K69" s="204"/>
      <c r="L69" s="204"/>
    </row>
    <row r="70" spans="1:12" ht="30" x14ac:dyDescent="0.25">
      <c r="A70" s="167" t="s">
        <v>515</v>
      </c>
      <c r="B70" s="162" t="s">
        <v>516</v>
      </c>
      <c r="C70" s="168">
        <v>464.15</v>
      </c>
      <c r="D70" s="167" t="s">
        <v>565</v>
      </c>
      <c r="E70" s="162" t="s">
        <v>566</v>
      </c>
      <c r="F70" s="168">
        <v>142.41999999999999</v>
      </c>
      <c r="G70" s="190" t="s">
        <v>565</v>
      </c>
      <c r="H70" s="191" t="s">
        <v>566</v>
      </c>
      <c r="I70" s="168">
        <v>142.41999999999999</v>
      </c>
      <c r="J70" s="204"/>
      <c r="K70" s="204"/>
      <c r="L70" s="204"/>
    </row>
    <row r="71" spans="1:12" ht="30" x14ac:dyDescent="0.25">
      <c r="A71" s="167" t="s">
        <v>563</v>
      </c>
      <c r="B71" s="162" t="s">
        <v>564</v>
      </c>
      <c r="C71" s="168">
        <v>464.15</v>
      </c>
      <c r="D71" s="167" t="s">
        <v>567</v>
      </c>
      <c r="E71" s="162" t="s">
        <v>568</v>
      </c>
      <c r="F71" s="168">
        <v>137.16999999999999</v>
      </c>
      <c r="G71" s="190" t="s">
        <v>567</v>
      </c>
      <c r="H71" s="191" t="s">
        <v>568</v>
      </c>
      <c r="I71" s="168">
        <v>137.16999999999999</v>
      </c>
      <c r="J71" s="204"/>
      <c r="K71" s="204"/>
      <c r="L71" s="204"/>
    </row>
    <row r="72" spans="1:12" ht="30" x14ac:dyDescent="0.25">
      <c r="A72" s="167" t="s">
        <v>565</v>
      </c>
      <c r="B72" s="162" t="s">
        <v>566</v>
      </c>
      <c r="C72" s="168">
        <v>142.41999999999999</v>
      </c>
      <c r="D72" s="167" t="s">
        <v>569</v>
      </c>
      <c r="E72" s="162" t="s">
        <v>570</v>
      </c>
      <c r="F72" s="168">
        <v>283.23</v>
      </c>
      <c r="G72" s="190" t="s">
        <v>569</v>
      </c>
      <c r="H72" s="191" t="s">
        <v>570</v>
      </c>
      <c r="I72" s="168">
        <v>283.23</v>
      </c>
      <c r="J72" s="204"/>
      <c r="K72" s="204"/>
      <c r="L72" s="204"/>
    </row>
    <row r="73" spans="1:12" ht="30" x14ac:dyDescent="0.25">
      <c r="A73" s="167" t="s">
        <v>567</v>
      </c>
      <c r="B73" s="162" t="s">
        <v>568</v>
      </c>
      <c r="C73" s="168">
        <v>137.16999999999999</v>
      </c>
      <c r="D73" s="167" t="s">
        <v>571</v>
      </c>
      <c r="E73" s="162" t="s">
        <v>572</v>
      </c>
      <c r="F73" s="168">
        <v>562.58000000000004</v>
      </c>
      <c r="G73" s="190" t="s">
        <v>571</v>
      </c>
      <c r="H73" s="191" t="s">
        <v>572</v>
      </c>
      <c r="I73" s="168">
        <v>562.58000000000004</v>
      </c>
      <c r="J73" s="204"/>
      <c r="K73" s="204"/>
      <c r="L73" s="204"/>
    </row>
    <row r="74" spans="1:12" ht="30" x14ac:dyDescent="0.25">
      <c r="A74" s="167" t="s">
        <v>569</v>
      </c>
      <c r="B74" s="162" t="s">
        <v>570</v>
      </c>
      <c r="C74" s="168">
        <v>283.23</v>
      </c>
      <c r="D74" s="167" t="s">
        <v>573</v>
      </c>
      <c r="E74" s="162" t="s">
        <v>574</v>
      </c>
      <c r="F74" s="168">
        <v>128.22999999999999</v>
      </c>
      <c r="G74" s="190" t="s">
        <v>573</v>
      </c>
      <c r="H74" s="191" t="s">
        <v>574</v>
      </c>
      <c r="I74" s="168">
        <v>128.22999999999999</v>
      </c>
      <c r="J74" s="204"/>
      <c r="K74" s="204"/>
      <c r="L74" s="204"/>
    </row>
    <row r="75" spans="1:12" ht="45" x14ac:dyDescent="0.25">
      <c r="A75" s="167" t="s">
        <v>571</v>
      </c>
      <c r="B75" s="162" t="s">
        <v>572</v>
      </c>
      <c r="C75" s="168">
        <v>562.58000000000004</v>
      </c>
      <c r="D75" s="167" t="s">
        <v>575</v>
      </c>
      <c r="E75" s="162" t="s">
        <v>576</v>
      </c>
      <c r="F75" s="168">
        <v>562.58000000000004</v>
      </c>
      <c r="G75" s="190" t="s">
        <v>575</v>
      </c>
      <c r="H75" s="191" t="s">
        <v>576</v>
      </c>
      <c r="I75" s="168">
        <v>562.58000000000004</v>
      </c>
      <c r="J75" s="204"/>
      <c r="K75" s="204"/>
      <c r="L75" s="204"/>
    </row>
    <row r="76" spans="1:12" ht="30" x14ac:dyDescent="0.25">
      <c r="A76" s="167" t="s">
        <v>573</v>
      </c>
      <c r="B76" s="162" t="s">
        <v>574</v>
      </c>
      <c r="C76" s="168">
        <v>128.22999999999999</v>
      </c>
      <c r="D76" s="167" t="s">
        <v>577</v>
      </c>
      <c r="E76" s="162" t="s">
        <v>578</v>
      </c>
      <c r="F76" s="168">
        <v>128.22999999999999</v>
      </c>
      <c r="G76" s="190" t="s">
        <v>577</v>
      </c>
      <c r="H76" s="191" t="s">
        <v>578</v>
      </c>
      <c r="I76" s="168">
        <v>128.22999999999999</v>
      </c>
      <c r="J76" s="204"/>
      <c r="K76" s="204"/>
      <c r="L76" s="204"/>
    </row>
    <row r="77" spans="1:12" ht="45" x14ac:dyDescent="0.25">
      <c r="A77" s="167" t="s">
        <v>575</v>
      </c>
      <c r="B77" s="162" t="s">
        <v>576</v>
      </c>
      <c r="C77" s="168">
        <v>562.58000000000004</v>
      </c>
      <c r="D77" s="167" t="s">
        <v>579</v>
      </c>
      <c r="E77" s="162" t="s">
        <v>562</v>
      </c>
      <c r="F77" s="168">
        <v>128.22999999999999</v>
      </c>
      <c r="G77" s="190" t="s">
        <v>579</v>
      </c>
      <c r="H77" s="191" t="s">
        <v>562</v>
      </c>
      <c r="I77" s="168">
        <v>128.22999999999999</v>
      </c>
      <c r="J77" s="204"/>
      <c r="K77" s="204"/>
      <c r="L77" s="204"/>
    </row>
    <row r="78" spans="1:12" ht="45" x14ac:dyDescent="0.25">
      <c r="A78" s="167" t="s">
        <v>577</v>
      </c>
      <c r="B78" s="162" t="s">
        <v>578</v>
      </c>
      <c r="C78" s="168">
        <v>128.22999999999999</v>
      </c>
      <c r="D78" s="167" t="s">
        <v>580</v>
      </c>
      <c r="E78" s="162" t="s">
        <v>581</v>
      </c>
      <c r="F78" s="168">
        <v>890.83</v>
      </c>
      <c r="G78" s="190" t="s">
        <v>580</v>
      </c>
      <c r="H78" s="191" t="s">
        <v>581</v>
      </c>
      <c r="I78" s="168">
        <v>890.83</v>
      </c>
      <c r="J78" s="204"/>
      <c r="K78" s="204"/>
      <c r="L78" s="204"/>
    </row>
    <row r="79" spans="1:12" ht="45" x14ac:dyDescent="0.25">
      <c r="A79" s="167" t="s">
        <v>579</v>
      </c>
      <c r="B79" s="162" t="s">
        <v>562</v>
      </c>
      <c r="C79" s="168">
        <v>128.22999999999999</v>
      </c>
      <c r="D79" s="167" t="s">
        <v>610</v>
      </c>
      <c r="E79" s="162" t="s">
        <v>583</v>
      </c>
      <c r="F79" s="168">
        <v>426.22</v>
      </c>
      <c r="G79" s="190" t="s">
        <v>610</v>
      </c>
      <c r="H79" s="191" t="s">
        <v>583</v>
      </c>
      <c r="I79" s="168">
        <v>426.22</v>
      </c>
      <c r="J79" s="204"/>
      <c r="K79" s="204"/>
      <c r="L79" s="204"/>
    </row>
    <row r="80" spans="1:12" ht="45" x14ac:dyDescent="0.25">
      <c r="A80" s="167" t="s">
        <v>580</v>
      </c>
      <c r="B80" s="162" t="s">
        <v>581</v>
      </c>
      <c r="C80" s="168">
        <v>890.83</v>
      </c>
      <c r="D80" s="167" t="s">
        <v>584</v>
      </c>
      <c r="E80" s="162" t="s">
        <v>585</v>
      </c>
      <c r="F80" s="168">
        <v>169</v>
      </c>
      <c r="G80" s="190" t="s">
        <v>584</v>
      </c>
      <c r="H80" s="191" t="s">
        <v>585</v>
      </c>
      <c r="I80" s="168">
        <v>169</v>
      </c>
      <c r="J80" s="204"/>
      <c r="K80" s="204"/>
      <c r="L80" s="204"/>
    </row>
    <row r="81" spans="1:12" ht="60" x14ac:dyDescent="0.25">
      <c r="A81" s="167" t="s">
        <v>610</v>
      </c>
      <c r="B81" s="162" t="s">
        <v>583</v>
      </c>
      <c r="C81" s="168">
        <v>426.22</v>
      </c>
      <c r="D81" s="167" t="s">
        <v>586</v>
      </c>
      <c r="E81" s="162" t="s">
        <v>108</v>
      </c>
      <c r="F81" s="168">
        <v>265.08</v>
      </c>
      <c r="G81" s="190" t="s">
        <v>586</v>
      </c>
      <c r="H81" s="191" t="s">
        <v>108</v>
      </c>
      <c r="I81" s="168">
        <v>265.08</v>
      </c>
      <c r="J81" s="204"/>
      <c r="K81" s="204"/>
      <c r="L81" s="204"/>
    </row>
    <row r="82" spans="1:12" ht="45" x14ac:dyDescent="0.25">
      <c r="A82" s="167" t="s">
        <v>584</v>
      </c>
      <c r="B82" s="162" t="s">
        <v>585</v>
      </c>
      <c r="C82" s="168">
        <v>169</v>
      </c>
      <c r="D82" s="167" t="s">
        <v>580</v>
      </c>
      <c r="E82" s="162" t="s">
        <v>581</v>
      </c>
      <c r="F82" s="168">
        <v>890.83</v>
      </c>
      <c r="G82" s="190" t="s">
        <v>580</v>
      </c>
      <c r="H82" s="191" t="s">
        <v>581</v>
      </c>
      <c r="I82" s="168">
        <v>890.83</v>
      </c>
      <c r="J82" s="204"/>
      <c r="K82" s="204"/>
      <c r="L82" s="204"/>
    </row>
    <row r="83" spans="1:12" ht="60" x14ac:dyDescent="0.25">
      <c r="A83" s="167" t="s">
        <v>586</v>
      </c>
      <c r="B83" s="162" t="s">
        <v>108</v>
      </c>
      <c r="C83" s="168">
        <v>265.08</v>
      </c>
      <c r="D83" s="167" t="s">
        <v>565</v>
      </c>
      <c r="E83" s="162" t="s">
        <v>566</v>
      </c>
      <c r="F83" s="168">
        <v>142.41999999999999</v>
      </c>
      <c r="G83" s="190" t="s">
        <v>565</v>
      </c>
      <c r="H83" s="191" t="s">
        <v>566</v>
      </c>
      <c r="I83" s="168">
        <v>142.41999999999999</v>
      </c>
      <c r="J83" s="204"/>
      <c r="K83" s="204"/>
      <c r="L83" s="204"/>
    </row>
    <row r="84" spans="1:12" ht="45" x14ac:dyDescent="0.25">
      <c r="A84" s="167" t="s">
        <v>580</v>
      </c>
      <c r="B84" s="162" t="s">
        <v>581</v>
      </c>
      <c r="C84" s="168">
        <v>890.83</v>
      </c>
      <c r="D84" s="167" t="s">
        <v>567</v>
      </c>
      <c r="E84" s="162" t="s">
        <v>568</v>
      </c>
      <c r="F84" s="168">
        <v>137.16999999999999</v>
      </c>
      <c r="G84" s="190" t="s">
        <v>567</v>
      </c>
      <c r="H84" s="191" t="s">
        <v>568</v>
      </c>
      <c r="I84" s="168">
        <v>137.16999999999999</v>
      </c>
      <c r="J84" s="204"/>
      <c r="K84" s="204"/>
      <c r="L84" s="204"/>
    </row>
    <row r="85" spans="1:12" ht="30" x14ac:dyDescent="0.25">
      <c r="A85" s="167" t="s">
        <v>565</v>
      </c>
      <c r="B85" s="162" t="s">
        <v>566</v>
      </c>
      <c r="C85" s="168">
        <v>142.41999999999999</v>
      </c>
      <c r="D85" s="167" t="s">
        <v>587</v>
      </c>
      <c r="E85" s="162" t="s">
        <v>588</v>
      </c>
      <c r="F85" s="168">
        <v>234.23200000000003</v>
      </c>
      <c r="G85" s="190" t="s">
        <v>587</v>
      </c>
      <c r="H85" s="191" t="s">
        <v>588</v>
      </c>
      <c r="I85" s="168">
        <v>234.23200000000003</v>
      </c>
      <c r="J85" s="204"/>
      <c r="K85" s="204"/>
      <c r="L85" s="204"/>
    </row>
    <row r="86" spans="1:12" ht="30" x14ac:dyDescent="0.25">
      <c r="A86" s="167" t="s">
        <v>567</v>
      </c>
      <c r="B86" s="162" t="s">
        <v>568</v>
      </c>
      <c r="C86" s="168">
        <v>137.16999999999999</v>
      </c>
      <c r="D86" s="167" t="s">
        <v>567</v>
      </c>
      <c r="E86" s="162" t="s">
        <v>568</v>
      </c>
      <c r="F86" s="168">
        <v>137.16999999999999</v>
      </c>
      <c r="G86" s="190" t="s">
        <v>567</v>
      </c>
      <c r="H86" s="191" t="s">
        <v>568</v>
      </c>
      <c r="I86" s="168">
        <v>137.16999999999999</v>
      </c>
      <c r="J86" s="204"/>
      <c r="K86" s="204"/>
      <c r="L86" s="204"/>
    </row>
    <row r="87" spans="1:12" ht="30" x14ac:dyDescent="0.25">
      <c r="A87" s="167" t="s">
        <v>587</v>
      </c>
      <c r="B87" s="162" t="s">
        <v>588</v>
      </c>
      <c r="C87" s="168">
        <v>234.23200000000003</v>
      </c>
      <c r="D87" s="167" t="s">
        <v>587</v>
      </c>
      <c r="E87" s="162" t="s">
        <v>588</v>
      </c>
      <c r="F87" s="168">
        <v>234.23200000000003</v>
      </c>
      <c r="G87" s="190" t="s">
        <v>587</v>
      </c>
      <c r="H87" s="191" t="s">
        <v>588</v>
      </c>
      <c r="I87" s="168">
        <v>234.23200000000003</v>
      </c>
      <c r="J87" s="204"/>
      <c r="K87" s="204"/>
      <c r="L87" s="204"/>
    </row>
    <row r="88" spans="1:12" ht="30" x14ac:dyDescent="0.25">
      <c r="A88" s="167" t="s">
        <v>567</v>
      </c>
      <c r="B88" s="162" t="s">
        <v>568</v>
      </c>
      <c r="C88" s="168">
        <v>137.16999999999999</v>
      </c>
      <c r="D88" s="167" t="s">
        <v>587</v>
      </c>
      <c r="E88" s="162" t="s">
        <v>588</v>
      </c>
      <c r="F88" s="168">
        <v>234.23200000000003</v>
      </c>
      <c r="G88" s="190" t="s">
        <v>587</v>
      </c>
      <c r="H88" s="191" t="s">
        <v>588</v>
      </c>
      <c r="I88" s="168">
        <v>234.23200000000003</v>
      </c>
      <c r="J88" s="204"/>
      <c r="K88" s="204"/>
      <c r="L88" s="204"/>
    </row>
    <row r="89" spans="1:12" ht="30" x14ac:dyDescent="0.25">
      <c r="A89" s="167" t="s">
        <v>587</v>
      </c>
      <c r="B89" s="162" t="s">
        <v>588</v>
      </c>
      <c r="C89" s="168">
        <v>234.23200000000003</v>
      </c>
      <c r="D89" s="201"/>
      <c r="E89" s="202"/>
      <c r="F89" s="203"/>
      <c r="G89" s="196"/>
      <c r="H89" s="197"/>
      <c r="I89" s="203"/>
      <c r="J89" s="204"/>
      <c r="K89" s="204"/>
      <c r="L89" s="204"/>
    </row>
    <row r="90" spans="1:12" ht="30" x14ac:dyDescent="0.25">
      <c r="A90" s="167" t="s">
        <v>589</v>
      </c>
      <c r="B90" s="162" t="s">
        <v>590</v>
      </c>
      <c r="C90" s="198">
        <v>1372.5</v>
      </c>
      <c r="D90" s="201"/>
      <c r="E90" s="202"/>
      <c r="F90" s="203"/>
      <c r="G90" s="196"/>
      <c r="H90" s="197"/>
      <c r="I90" s="203"/>
      <c r="J90" s="204"/>
      <c r="K90" s="204"/>
      <c r="L90" s="204"/>
    </row>
    <row r="91" spans="1:12" x14ac:dyDescent="0.25">
      <c r="A91" s="184"/>
      <c r="B91" s="184"/>
      <c r="C91" s="184"/>
      <c r="D91" s="201"/>
      <c r="E91" s="202"/>
      <c r="F91" s="203"/>
      <c r="G91" s="204"/>
      <c r="H91" s="205"/>
      <c r="I91" s="206"/>
      <c r="J91" s="204"/>
      <c r="K91" s="204"/>
      <c r="L91" s="204"/>
    </row>
  </sheetData>
  <mergeCells count="20">
    <mergeCell ref="A48:I48"/>
    <mergeCell ref="A1:L1"/>
    <mergeCell ref="A3:L3"/>
    <mergeCell ref="A4:C4"/>
    <mergeCell ref="D4:F4"/>
    <mergeCell ref="G4:I4"/>
    <mergeCell ref="J4:L4"/>
    <mergeCell ref="A5:C5"/>
    <mergeCell ref="D5:F5"/>
    <mergeCell ref="G5:I5"/>
    <mergeCell ref="J5:L5"/>
    <mergeCell ref="A15:C15"/>
    <mergeCell ref="A2:L2"/>
    <mergeCell ref="A60:C60"/>
    <mergeCell ref="A49:C49"/>
    <mergeCell ref="D49:F49"/>
    <mergeCell ref="G49:I49"/>
    <mergeCell ref="A50:C50"/>
    <mergeCell ref="D50:F50"/>
    <mergeCell ref="G50:I50"/>
  </mergeCells>
  <pageMargins left="0.70866141732283472" right="0.31496062992125984" top="0.31496062992125984" bottom="0.31496062992125984" header="0.31496062992125984" footer="0.31496062992125984"/>
  <pageSetup paperSize="9" scale="38" orientation="landscape" r:id="rId1"/>
  <rowBreaks count="1" manualBreakCount="1">
    <brk id="46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F26" sqref="F26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342" t="s">
        <v>432</v>
      </c>
      <c r="B1" s="342"/>
      <c r="C1" s="342"/>
      <c r="D1" s="342"/>
      <c r="E1" s="342"/>
      <c r="F1" s="342"/>
      <c r="G1" s="342"/>
      <c r="H1" s="342"/>
      <c r="I1" s="342"/>
    </row>
    <row r="2" spans="1:9" ht="18.75" x14ac:dyDescent="0.25">
      <c r="A2" s="131"/>
      <c r="B2" s="131"/>
      <c r="C2" s="131"/>
      <c r="D2" s="131"/>
      <c r="E2" s="131"/>
      <c r="F2" s="131"/>
      <c r="G2" s="131"/>
      <c r="H2" s="131"/>
      <c r="I2" s="131"/>
    </row>
    <row r="3" spans="1:9" ht="18.75" x14ac:dyDescent="0.25">
      <c r="A3" s="108" t="s">
        <v>431</v>
      </c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534" t="s">
        <v>201</v>
      </c>
      <c r="B5" s="537" t="s">
        <v>202</v>
      </c>
      <c r="C5" s="534" t="s">
        <v>203</v>
      </c>
      <c r="D5" s="416" t="s">
        <v>204</v>
      </c>
      <c r="E5" s="416"/>
      <c r="F5" s="416"/>
      <c r="G5" s="416"/>
      <c r="H5" s="416"/>
      <c r="I5" s="540"/>
    </row>
    <row r="6" spans="1:9" ht="31.5" customHeight="1" x14ac:dyDescent="0.25">
      <c r="A6" s="535"/>
      <c r="B6" s="538"/>
      <c r="C6" s="535"/>
      <c r="D6" s="24" t="s">
        <v>205</v>
      </c>
      <c r="E6" s="468" t="s">
        <v>206</v>
      </c>
      <c r="F6" s="468" t="s">
        <v>207</v>
      </c>
      <c r="G6" s="416" t="s">
        <v>208</v>
      </c>
      <c r="H6" s="416"/>
      <c r="I6" s="540"/>
    </row>
    <row r="7" spans="1:9" ht="168.75" customHeight="1" x14ac:dyDescent="0.25">
      <c r="A7" s="536"/>
      <c r="B7" s="539"/>
      <c r="C7" s="536"/>
      <c r="D7" s="23" t="s">
        <v>209</v>
      </c>
      <c r="E7" s="469"/>
      <c r="F7" s="469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B7A98-1818-48C2-B358-4BD057905BD9}">
  <sheetPr>
    <pageSetUpPr fitToPage="1"/>
  </sheetPr>
  <dimension ref="A1:I16"/>
  <sheetViews>
    <sheetView zoomScale="90" zoomScaleNormal="90" workbookViewId="0">
      <selection activeCell="D10" sqref="D10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342" t="s">
        <v>432</v>
      </c>
      <c r="B1" s="342"/>
      <c r="C1" s="342"/>
      <c r="D1" s="342"/>
      <c r="E1" s="342"/>
      <c r="F1" s="342"/>
      <c r="G1" s="342"/>
      <c r="H1" s="342"/>
      <c r="I1" s="342"/>
    </row>
    <row r="2" spans="1:9" ht="18.75" x14ac:dyDescent="0.25">
      <c r="A2" s="541" t="s">
        <v>665</v>
      </c>
      <c r="B2" s="541"/>
      <c r="C2" s="541"/>
      <c r="D2" s="541"/>
      <c r="E2" s="541"/>
      <c r="F2" s="541"/>
      <c r="G2" s="541"/>
      <c r="H2" s="541"/>
      <c r="I2" s="541"/>
    </row>
    <row r="3" spans="1:9" ht="18.75" x14ac:dyDescent="0.25">
      <c r="A3" s="108" t="s">
        <v>431</v>
      </c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534" t="s">
        <v>201</v>
      </c>
      <c r="B5" s="537" t="s">
        <v>202</v>
      </c>
      <c r="C5" s="534" t="s">
        <v>203</v>
      </c>
      <c r="D5" s="416" t="s">
        <v>204</v>
      </c>
      <c r="E5" s="416"/>
      <c r="F5" s="416"/>
      <c r="G5" s="416"/>
      <c r="H5" s="416"/>
      <c r="I5" s="540"/>
    </row>
    <row r="6" spans="1:9" ht="31.5" customHeight="1" x14ac:dyDescent="0.25">
      <c r="A6" s="535"/>
      <c r="B6" s="538"/>
      <c r="C6" s="535"/>
      <c r="D6" s="24" t="s">
        <v>205</v>
      </c>
      <c r="E6" s="468" t="s">
        <v>206</v>
      </c>
      <c r="F6" s="468" t="s">
        <v>207</v>
      </c>
      <c r="G6" s="416" t="s">
        <v>208</v>
      </c>
      <c r="H6" s="416"/>
      <c r="I6" s="540"/>
    </row>
    <row r="7" spans="1:9" ht="168.75" customHeight="1" x14ac:dyDescent="0.25">
      <c r="A7" s="536"/>
      <c r="B7" s="539"/>
      <c r="C7" s="536"/>
      <c r="D7" s="23" t="s">
        <v>209</v>
      </c>
      <c r="E7" s="469"/>
      <c r="F7" s="469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95">
        <v>398.17</v>
      </c>
      <c r="E8" s="29">
        <v>1888.07</v>
      </c>
      <c r="F8" s="29"/>
      <c r="G8" s="28"/>
      <c r="H8" s="295">
        <v>398.17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5">
        <v>291.68</v>
      </c>
      <c r="E9" s="31"/>
      <c r="F9" s="31"/>
      <c r="G9" s="29"/>
      <c r="H9" s="295">
        <v>291.68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5">
        <v>523.09</v>
      </c>
      <c r="E10" s="31"/>
      <c r="F10" s="31"/>
      <c r="G10" s="33">
        <v>635.79999999999995</v>
      </c>
      <c r="H10" s="295">
        <v>523.09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5">
        <v>291.67</v>
      </c>
      <c r="E11" s="31"/>
      <c r="F11" s="31"/>
      <c r="G11" s="29"/>
      <c r="H11" s="295">
        <v>291.67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9">
    <mergeCell ref="A1:I1"/>
    <mergeCell ref="A5:A7"/>
    <mergeCell ref="B5:B7"/>
    <mergeCell ref="C5:C7"/>
    <mergeCell ref="D5:I5"/>
    <mergeCell ref="E6:E7"/>
    <mergeCell ref="F6:F7"/>
    <mergeCell ref="G6:I6"/>
    <mergeCell ref="A2:I2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topLeftCell="A52" zoomScaleNormal="100" workbookViewId="0">
      <selection activeCell="F10" sqref="F10"/>
    </sheetView>
  </sheetViews>
  <sheetFormatPr defaultRowHeight="15" x14ac:dyDescent="0.25"/>
  <cols>
    <col min="1" max="1" width="23.85546875" style="181" customWidth="1"/>
    <col min="2" max="2" width="50.42578125" style="182" customWidth="1"/>
    <col min="3" max="3" width="14.85546875" style="183" customWidth="1"/>
    <col min="4" max="4" width="17.140625" style="181" customWidth="1"/>
    <col min="5" max="5" width="50" style="182" customWidth="1"/>
    <col min="6" max="6" width="14.5703125" style="183" customWidth="1"/>
    <col min="7" max="7" width="15.42578125" style="184" customWidth="1"/>
    <col min="8" max="8" width="44.7109375" style="185" customWidth="1"/>
    <col min="9" max="9" width="18.7109375" style="186" customWidth="1"/>
    <col min="10" max="10" width="12.5703125" style="184" customWidth="1"/>
    <col min="11" max="11" width="37.140625" style="184" customWidth="1"/>
    <col min="12" max="12" width="31.28515625" style="184" customWidth="1"/>
  </cols>
  <sheetData>
    <row r="1" spans="1:12" ht="20.25" x14ac:dyDescent="0.3">
      <c r="A1" s="546" t="s">
        <v>594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</row>
    <row r="2" spans="1:12" ht="15.75" x14ac:dyDescent="0.25">
      <c r="A2" s="545" t="s">
        <v>541</v>
      </c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</row>
    <row r="3" spans="1:12" ht="40.5" customHeight="1" x14ac:dyDescent="0.25">
      <c r="A3" s="529" t="s">
        <v>537</v>
      </c>
      <c r="B3" s="529"/>
      <c r="C3" s="529"/>
      <c r="D3" s="529" t="s">
        <v>538</v>
      </c>
      <c r="E3" s="529"/>
      <c r="F3" s="529"/>
      <c r="G3" s="542" t="s">
        <v>543</v>
      </c>
      <c r="H3" s="542"/>
      <c r="I3" s="542"/>
      <c r="J3" s="542" t="s">
        <v>544</v>
      </c>
      <c r="K3" s="542"/>
      <c r="L3" s="542"/>
    </row>
    <row r="4" spans="1:12" ht="47.25" customHeight="1" x14ac:dyDescent="0.25">
      <c r="A4" s="528" t="s">
        <v>535</v>
      </c>
      <c r="B4" s="528"/>
      <c r="C4" s="528"/>
      <c r="D4" s="532" t="s">
        <v>542</v>
      </c>
      <c r="E4" s="529"/>
      <c r="F4" s="529"/>
      <c r="G4" s="529" t="s">
        <v>542</v>
      </c>
      <c r="H4" s="529"/>
      <c r="I4" s="529"/>
      <c r="J4" s="529" t="s">
        <v>542</v>
      </c>
      <c r="K4" s="529"/>
      <c r="L4" s="529"/>
    </row>
    <row r="5" spans="1:12" s="160" customFormat="1" ht="15" customHeight="1" x14ac:dyDescent="0.25">
      <c r="A5" s="175" t="s">
        <v>462</v>
      </c>
      <c r="B5" s="173" t="s">
        <v>316</v>
      </c>
      <c r="C5" s="176" t="s">
        <v>339</v>
      </c>
      <c r="D5" s="177" t="s">
        <v>462</v>
      </c>
      <c r="E5" s="173" t="s">
        <v>316</v>
      </c>
      <c r="F5" s="176" t="s">
        <v>339</v>
      </c>
      <c r="G5" s="172" t="s">
        <v>462</v>
      </c>
      <c r="H5" s="172" t="s">
        <v>316</v>
      </c>
      <c r="I5" s="178" t="s">
        <v>339</v>
      </c>
      <c r="J5" s="172" t="s">
        <v>462</v>
      </c>
      <c r="K5" s="174" t="s">
        <v>316</v>
      </c>
      <c r="L5" s="172" t="s">
        <v>339</v>
      </c>
    </row>
    <row r="6" spans="1:12" ht="45" x14ac:dyDescent="0.25">
      <c r="A6" s="179" t="s">
        <v>464</v>
      </c>
      <c r="B6" s="180" t="s">
        <v>465</v>
      </c>
      <c r="C6" s="169">
        <v>464.15</v>
      </c>
      <c r="D6" s="166" t="s">
        <v>464</v>
      </c>
      <c r="E6" s="162" t="s">
        <v>465</v>
      </c>
      <c r="F6" s="163">
        <v>464.15</v>
      </c>
      <c r="G6" s="167" t="s">
        <v>464</v>
      </c>
      <c r="H6" s="162" t="s">
        <v>465</v>
      </c>
      <c r="I6" s="164">
        <v>464.15</v>
      </c>
      <c r="J6" s="167" t="s">
        <v>464</v>
      </c>
      <c r="K6" s="162" t="s">
        <v>465</v>
      </c>
      <c r="L6" s="163">
        <v>464.15</v>
      </c>
    </row>
    <row r="7" spans="1:12" ht="30" x14ac:dyDescent="0.25">
      <c r="A7" s="179" t="s">
        <v>466</v>
      </c>
      <c r="B7" s="180" t="s">
        <v>467</v>
      </c>
      <c r="C7" s="169">
        <v>303.25</v>
      </c>
      <c r="D7" s="166" t="s">
        <v>466</v>
      </c>
      <c r="E7" s="162" t="s">
        <v>467</v>
      </c>
      <c r="F7" s="163">
        <v>303.25</v>
      </c>
      <c r="G7" s="167" t="s">
        <v>466</v>
      </c>
      <c r="H7" s="162" t="s">
        <v>467</v>
      </c>
      <c r="I7" s="164">
        <v>303.25</v>
      </c>
      <c r="J7" s="167" t="s">
        <v>466</v>
      </c>
      <c r="K7" s="162" t="s">
        <v>467</v>
      </c>
      <c r="L7" s="163">
        <v>303.25</v>
      </c>
    </row>
    <row r="8" spans="1:12" ht="30" x14ac:dyDescent="0.25">
      <c r="A8" s="179" t="s">
        <v>468</v>
      </c>
      <c r="B8" s="180" t="s">
        <v>469</v>
      </c>
      <c r="C8" s="169">
        <v>474.53</v>
      </c>
      <c r="D8" s="166" t="s">
        <v>468</v>
      </c>
      <c r="E8" s="162" t="s">
        <v>469</v>
      </c>
      <c r="F8" s="163">
        <v>474.53</v>
      </c>
      <c r="G8" s="167" t="s">
        <v>468</v>
      </c>
      <c r="H8" s="162" t="s">
        <v>469</v>
      </c>
      <c r="I8" s="164">
        <v>474.53</v>
      </c>
      <c r="J8" s="167" t="s">
        <v>468</v>
      </c>
      <c r="K8" s="162" t="s">
        <v>469</v>
      </c>
      <c r="L8" s="163">
        <v>474.53</v>
      </c>
    </row>
    <row r="9" spans="1:12" ht="30" x14ac:dyDescent="0.25">
      <c r="A9" s="179" t="s">
        <v>470</v>
      </c>
      <c r="B9" s="180" t="s">
        <v>471</v>
      </c>
      <c r="C9" s="169">
        <v>240</v>
      </c>
      <c r="D9" s="166" t="s">
        <v>470</v>
      </c>
      <c r="E9" s="162" t="s">
        <v>471</v>
      </c>
      <c r="F9" s="163">
        <v>240</v>
      </c>
      <c r="G9" s="167" t="s">
        <v>470</v>
      </c>
      <c r="H9" s="162" t="s">
        <v>471</v>
      </c>
      <c r="I9" s="164">
        <v>240</v>
      </c>
      <c r="J9" s="167" t="s">
        <v>470</v>
      </c>
      <c r="K9" s="162" t="s">
        <v>471</v>
      </c>
      <c r="L9" s="163">
        <v>240</v>
      </c>
    </row>
    <row r="10" spans="1:12" ht="105" x14ac:dyDescent="0.25">
      <c r="A10" s="179" t="s">
        <v>472</v>
      </c>
      <c r="B10" s="180" t="s">
        <v>473</v>
      </c>
      <c r="C10" s="169">
        <v>1390.11</v>
      </c>
      <c r="D10" s="166" t="s">
        <v>472</v>
      </c>
      <c r="E10" s="162" t="s">
        <v>473</v>
      </c>
      <c r="F10" s="163">
        <v>1390.11</v>
      </c>
      <c r="G10" s="167" t="s">
        <v>472</v>
      </c>
      <c r="H10" s="162" t="s">
        <v>473</v>
      </c>
      <c r="I10" s="164">
        <v>1390.11</v>
      </c>
      <c r="J10" s="167" t="s">
        <v>472</v>
      </c>
      <c r="K10" s="162" t="s">
        <v>473</v>
      </c>
      <c r="L10" s="163">
        <v>1390.11</v>
      </c>
    </row>
    <row r="11" spans="1:12" ht="30" x14ac:dyDescent="0.25">
      <c r="A11" s="179" t="s">
        <v>474</v>
      </c>
      <c r="B11" s="180" t="s">
        <v>110</v>
      </c>
      <c r="C11" s="169">
        <v>404</v>
      </c>
      <c r="D11" s="166" t="s">
        <v>476</v>
      </c>
      <c r="E11" s="162" t="s">
        <v>114</v>
      </c>
      <c r="F11" s="163">
        <v>237.11</v>
      </c>
      <c r="G11" s="167" t="s">
        <v>476</v>
      </c>
      <c r="H11" s="162" t="s">
        <v>114</v>
      </c>
      <c r="I11" s="164">
        <v>237.11</v>
      </c>
      <c r="J11" s="167" t="s">
        <v>476</v>
      </c>
      <c r="K11" s="162" t="s">
        <v>114</v>
      </c>
      <c r="L11" s="163">
        <v>237.11</v>
      </c>
    </row>
    <row r="12" spans="1:12" ht="47.25" customHeight="1" x14ac:dyDescent="0.25">
      <c r="A12" s="179" t="s">
        <v>475</v>
      </c>
      <c r="B12" s="180" t="s">
        <v>112</v>
      </c>
      <c r="C12" s="169">
        <v>669.23</v>
      </c>
      <c r="D12" s="166" t="s">
        <v>539</v>
      </c>
      <c r="E12" s="162" t="s">
        <v>540</v>
      </c>
      <c r="F12" s="164">
        <v>669.23</v>
      </c>
      <c r="G12" s="167" t="s">
        <v>539</v>
      </c>
      <c r="H12" s="162" t="s">
        <v>540</v>
      </c>
      <c r="I12" s="164">
        <v>669.23</v>
      </c>
      <c r="J12" s="167" t="s">
        <v>539</v>
      </c>
      <c r="K12" s="162" t="s">
        <v>540</v>
      </c>
      <c r="L12" s="164">
        <v>669.23</v>
      </c>
    </row>
    <row r="13" spans="1:12" ht="45" x14ac:dyDescent="0.25">
      <c r="A13" s="179" t="s">
        <v>476</v>
      </c>
      <c r="B13" s="180" t="s">
        <v>114</v>
      </c>
      <c r="C13" s="169">
        <v>237.11</v>
      </c>
      <c r="D13" s="161" t="s">
        <v>481</v>
      </c>
      <c r="E13" s="162" t="s">
        <v>482</v>
      </c>
      <c r="F13" s="168">
        <v>562.58000000000004</v>
      </c>
      <c r="G13" s="162" t="s">
        <v>481</v>
      </c>
      <c r="H13" s="162" t="s">
        <v>482</v>
      </c>
      <c r="I13" s="169">
        <v>562.58000000000004</v>
      </c>
      <c r="J13" s="162" t="s">
        <v>481</v>
      </c>
      <c r="K13" s="162" t="s">
        <v>482</v>
      </c>
      <c r="L13" s="170">
        <v>562.58000000000004</v>
      </c>
    </row>
    <row r="14" spans="1:12" ht="45" x14ac:dyDescent="0.25">
      <c r="A14" s="528" t="s">
        <v>536</v>
      </c>
      <c r="B14" s="528"/>
      <c r="C14" s="528"/>
      <c r="D14" s="161" t="s">
        <v>483</v>
      </c>
      <c r="E14" s="162" t="s">
        <v>484</v>
      </c>
      <c r="F14" s="163">
        <v>128.22999999999999</v>
      </c>
      <c r="G14" s="162" t="s">
        <v>483</v>
      </c>
      <c r="H14" s="162" t="s">
        <v>484</v>
      </c>
      <c r="I14" s="164">
        <v>128.22999999999999</v>
      </c>
      <c r="J14" s="162" t="s">
        <v>483</v>
      </c>
      <c r="K14" s="162" t="s">
        <v>484</v>
      </c>
      <c r="L14" s="165">
        <v>128.22999999999999</v>
      </c>
    </row>
    <row r="15" spans="1:12" ht="45" x14ac:dyDescent="0.25">
      <c r="A15" s="179" t="s">
        <v>462</v>
      </c>
      <c r="B15" s="180" t="s">
        <v>316</v>
      </c>
      <c r="C15" s="169" t="s">
        <v>339</v>
      </c>
      <c r="D15" s="161" t="s">
        <v>485</v>
      </c>
      <c r="E15" s="162" t="s">
        <v>486</v>
      </c>
      <c r="F15" s="163">
        <v>128.22999999999999</v>
      </c>
      <c r="G15" s="162" t="s">
        <v>485</v>
      </c>
      <c r="H15" s="162" t="s">
        <v>486</v>
      </c>
      <c r="I15" s="164">
        <v>128.22999999999999</v>
      </c>
      <c r="J15" s="162" t="s">
        <v>485</v>
      </c>
      <c r="K15" s="162" t="s">
        <v>486</v>
      </c>
      <c r="L15" s="165">
        <v>128.22999999999999</v>
      </c>
    </row>
    <row r="16" spans="1:12" ht="30" x14ac:dyDescent="0.25">
      <c r="A16" s="179" t="s">
        <v>477</v>
      </c>
      <c r="B16" s="180" t="s">
        <v>478</v>
      </c>
      <c r="C16" s="169">
        <v>106.91</v>
      </c>
      <c r="D16" s="161" t="s">
        <v>491</v>
      </c>
      <c r="E16" s="162" t="s">
        <v>492</v>
      </c>
      <c r="F16" s="163">
        <v>128.22999999999999</v>
      </c>
      <c r="G16" s="162" t="s">
        <v>491</v>
      </c>
      <c r="H16" s="162" t="s">
        <v>492</v>
      </c>
      <c r="I16" s="164">
        <v>128.22999999999999</v>
      </c>
      <c r="J16" s="162" t="s">
        <v>491</v>
      </c>
      <c r="K16" s="162" t="s">
        <v>492</v>
      </c>
      <c r="L16" s="165">
        <v>128.22999999999999</v>
      </c>
    </row>
    <row r="17" spans="1:12" ht="30" x14ac:dyDescent="0.25">
      <c r="A17" s="179" t="s">
        <v>479</v>
      </c>
      <c r="B17" s="180" t="s">
        <v>480</v>
      </c>
      <c r="C17" s="169">
        <v>106.91</v>
      </c>
      <c r="D17" s="161" t="s">
        <v>493</v>
      </c>
      <c r="E17" s="162" t="s">
        <v>494</v>
      </c>
      <c r="F17" s="163">
        <v>106.91</v>
      </c>
      <c r="G17" s="162" t="s">
        <v>493</v>
      </c>
      <c r="H17" s="162" t="s">
        <v>494</v>
      </c>
      <c r="I17" s="164">
        <v>106.91</v>
      </c>
      <c r="J17" s="162" t="s">
        <v>493</v>
      </c>
      <c r="K17" s="162" t="s">
        <v>494</v>
      </c>
      <c r="L17" s="165">
        <v>106.91</v>
      </c>
    </row>
    <row r="18" spans="1:12" ht="30" x14ac:dyDescent="0.25">
      <c r="A18" s="179" t="s">
        <v>481</v>
      </c>
      <c r="B18" s="180" t="s">
        <v>482</v>
      </c>
      <c r="C18" s="169">
        <v>562.58000000000004</v>
      </c>
      <c r="D18" s="161" t="s">
        <v>495</v>
      </c>
      <c r="E18" s="162" t="s">
        <v>496</v>
      </c>
      <c r="F18" s="168">
        <v>106.91</v>
      </c>
      <c r="G18" s="162" t="s">
        <v>495</v>
      </c>
      <c r="H18" s="162" t="s">
        <v>496</v>
      </c>
      <c r="I18" s="169">
        <v>106.91</v>
      </c>
      <c r="J18" s="162" t="s">
        <v>495</v>
      </c>
      <c r="K18" s="162" t="s">
        <v>496</v>
      </c>
      <c r="L18" s="170">
        <v>106.91</v>
      </c>
    </row>
    <row r="19" spans="1:12" ht="30" x14ac:dyDescent="0.25">
      <c r="A19" s="179" t="s">
        <v>483</v>
      </c>
      <c r="B19" s="180" t="s">
        <v>484</v>
      </c>
      <c r="C19" s="169">
        <v>128.22999999999999</v>
      </c>
      <c r="D19" s="161" t="s">
        <v>497</v>
      </c>
      <c r="E19" s="162" t="s">
        <v>498</v>
      </c>
      <c r="F19" s="163">
        <v>106.91</v>
      </c>
      <c r="G19" s="162" t="s">
        <v>497</v>
      </c>
      <c r="H19" s="162" t="s">
        <v>498</v>
      </c>
      <c r="I19" s="164">
        <v>106.91</v>
      </c>
      <c r="J19" s="162" t="s">
        <v>497</v>
      </c>
      <c r="K19" s="162" t="s">
        <v>498</v>
      </c>
      <c r="L19" s="165">
        <v>106.91</v>
      </c>
    </row>
    <row r="20" spans="1:12" ht="45" x14ac:dyDescent="0.25">
      <c r="A20" s="179" t="s">
        <v>485</v>
      </c>
      <c r="B20" s="180" t="s">
        <v>486</v>
      </c>
      <c r="C20" s="169">
        <v>128.22999999999999</v>
      </c>
      <c r="D20" s="161" t="s">
        <v>499</v>
      </c>
      <c r="E20" s="162" t="s">
        <v>500</v>
      </c>
      <c r="F20" s="163">
        <v>106.91</v>
      </c>
      <c r="G20" s="162" t="s">
        <v>499</v>
      </c>
      <c r="H20" s="162" t="s">
        <v>500</v>
      </c>
      <c r="I20" s="164">
        <v>106.91</v>
      </c>
      <c r="J20" s="162" t="s">
        <v>499</v>
      </c>
      <c r="K20" s="162" t="s">
        <v>500</v>
      </c>
      <c r="L20" s="165">
        <v>106.91</v>
      </c>
    </row>
    <row r="21" spans="1:12" ht="30" x14ac:dyDescent="0.25">
      <c r="A21" s="179" t="s">
        <v>487</v>
      </c>
      <c r="B21" s="180" t="s">
        <v>488</v>
      </c>
      <c r="C21" s="169"/>
      <c r="D21" s="161" t="s">
        <v>501</v>
      </c>
      <c r="E21" s="162" t="s">
        <v>502</v>
      </c>
      <c r="F21" s="163">
        <v>106.91</v>
      </c>
      <c r="G21" s="162" t="s">
        <v>501</v>
      </c>
      <c r="H21" s="162" t="s">
        <v>502</v>
      </c>
      <c r="I21" s="164">
        <v>106.91</v>
      </c>
      <c r="J21" s="162" t="s">
        <v>501</v>
      </c>
      <c r="K21" s="162" t="s">
        <v>502</v>
      </c>
      <c r="L21" s="165">
        <v>106.91</v>
      </c>
    </row>
    <row r="22" spans="1:12" ht="30" x14ac:dyDescent="0.25">
      <c r="A22" s="179" t="s">
        <v>489</v>
      </c>
      <c r="B22" s="180" t="s">
        <v>490</v>
      </c>
      <c r="C22" s="169"/>
      <c r="D22" s="161" t="s">
        <v>503</v>
      </c>
      <c r="E22" s="162" t="s">
        <v>504</v>
      </c>
      <c r="F22" s="163">
        <v>106.91</v>
      </c>
      <c r="G22" s="162" t="s">
        <v>503</v>
      </c>
      <c r="H22" s="162" t="s">
        <v>504</v>
      </c>
      <c r="I22" s="164">
        <v>106.91</v>
      </c>
      <c r="J22" s="162" t="s">
        <v>503</v>
      </c>
      <c r="K22" s="162" t="s">
        <v>504</v>
      </c>
      <c r="L22" s="165">
        <v>106.91</v>
      </c>
    </row>
    <row r="23" spans="1:12" ht="30" x14ac:dyDescent="0.25">
      <c r="A23" s="179" t="s">
        <v>491</v>
      </c>
      <c r="B23" s="180" t="s">
        <v>492</v>
      </c>
      <c r="C23" s="169">
        <v>128.22999999999999</v>
      </c>
      <c r="D23" s="161" t="s">
        <v>505</v>
      </c>
      <c r="E23" s="162" t="s">
        <v>506</v>
      </c>
      <c r="F23" s="163">
        <v>106.91</v>
      </c>
      <c r="G23" s="162" t="s">
        <v>505</v>
      </c>
      <c r="H23" s="162" t="s">
        <v>506</v>
      </c>
      <c r="I23" s="164">
        <v>106.91</v>
      </c>
      <c r="J23" s="162" t="s">
        <v>505</v>
      </c>
      <c r="K23" s="162" t="s">
        <v>506</v>
      </c>
      <c r="L23" s="165">
        <v>106.91</v>
      </c>
    </row>
    <row r="24" spans="1:12" ht="30" x14ac:dyDescent="0.25">
      <c r="A24" s="179" t="s">
        <v>493</v>
      </c>
      <c r="B24" s="180" t="s">
        <v>494</v>
      </c>
      <c r="C24" s="169">
        <v>106.91</v>
      </c>
      <c r="D24" s="161" t="s">
        <v>509</v>
      </c>
      <c r="E24" s="162" t="s">
        <v>510</v>
      </c>
      <c r="F24" s="163">
        <v>464.15</v>
      </c>
      <c r="G24" s="162" t="s">
        <v>509</v>
      </c>
      <c r="H24" s="162" t="s">
        <v>510</v>
      </c>
      <c r="I24" s="164">
        <v>464.15</v>
      </c>
      <c r="J24" s="162" t="s">
        <v>509</v>
      </c>
      <c r="K24" s="162" t="s">
        <v>510</v>
      </c>
      <c r="L24" s="165">
        <v>464.15</v>
      </c>
    </row>
    <row r="25" spans="1:12" ht="30" x14ac:dyDescent="0.25">
      <c r="A25" s="179" t="s">
        <v>495</v>
      </c>
      <c r="B25" s="180" t="s">
        <v>496</v>
      </c>
      <c r="C25" s="169">
        <v>106.91</v>
      </c>
      <c r="D25" s="161" t="s">
        <v>511</v>
      </c>
      <c r="E25" s="162" t="s">
        <v>512</v>
      </c>
      <c r="F25" s="163">
        <v>464.15</v>
      </c>
      <c r="G25" s="162" t="s">
        <v>511</v>
      </c>
      <c r="H25" s="162" t="s">
        <v>512</v>
      </c>
      <c r="I25" s="164">
        <v>464.15</v>
      </c>
      <c r="J25" s="162" t="s">
        <v>511</v>
      </c>
      <c r="K25" s="162" t="s">
        <v>512</v>
      </c>
      <c r="L25" s="165">
        <v>464.15</v>
      </c>
    </row>
    <row r="26" spans="1:12" ht="30" x14ac:dyDescent="0.25">
      <c r="A26" s="179" t="s">
        <v>497</v>
      </c>
      <c r="B26" s="180" t="s">
        <v>498</v>
      </c>
      <c r="C26" s="169">
        <v>106.91</v>
      </c>
      <c r="D26" s="161" t="s">
        <v>513</v>
      </c>
      <c r="E26" s="162" t="s">
        <v>514</v>
      </c>
      <c r="F26" s="163">
        <v>464.15</v>
      </c>
      <c r="G26" s="162" t="s">
        <v>513</v>
      </c>
      <c r="H26" s="162" t="s">
        <v>514</v>
      </c>
      <c r="I26" s="164">
        <v>464.15</v>
      </c>
      <c r="J26" s="162" t="s">
        <v>513</v>
      </c>
      <c r="K26" s="162" t="s">
        <v>514</v>
      </c>
      <c r="L26" s="165">
        <v>464.15</v>
      </c>
    </row>
    <row r="27" spans="1:12" ht="30" x14ac:dyDescent="0.25">
      <c r="A27" s="179" t="s">
        <v>499</v>
      </c>
      <c r="B27" s="180" t="s">
        <v>500</v>
      </c>
      <c r="C27" s="169">
        <v>106.91</v>
      </c>
      <c r="D27" s="161" t="s">
        <v>515</v>
      </c>
      <c r="E27" s="162" t="s">
        <v>516</v>
      </c>
      <c r="F27" s="163">
        <v>464.15</v>
      </c>
      <c r="G27" s="162" t="s">
        <v>515</v>
      </c>
      <c r="H27" s="162" t="s">
        <v>516</v>
      </c>
      <c r="I27" s="164">
        <v>464.15</v>
      </c>
      <c r="J27" s="162" t="s">
        <v>515</v>
      </c>
      <c r="K27" s="162" t="s">
        <v>516</v>
      </c>
      <c r="L27" s="165">
        <v>464.15</v>
      </c>
    </row>
    <row r="28" spans="1:12" ht="30" x14ac:dyDescent="0.25">
      <c r="A28" s="179" t="s">
        <v>501</v>
      </c>
      <c r="B28" s="180" t="s">
        <v>502</v>
      </c>
      <c r="C28" s="169">
        <v>106.91</v>
      </c>
      <c r="D28" s="161" t="s">
        <v>517</v>
      </c>
      <c r="E28" s="162" t="s">
        <v>518</v>
      </c>
      <c r="F28" s="163">
        <v>464.15</v>
      </c>
      <c r="G28" s="162" t="s">
        <v>517</v>
      </c>
      <c r="H28" s="162" t="s">
        <v>518</v>
      </c>
      <c r="I28" s="164">
        <v>464.15</v>
      </c>
      <c r="J28" s="162" t="s">
        <v>517</v>
      </c>
      <c r="K28" s="162" t="s">
        <v>518</v>
      </c>
      <c r="L28" s="165">
        <v>464.15</v>
      </c>
    </row>
    <row r="29" spans="1:12" ht="30" x14ac:dyDescent="0.25">
      <c r="A29" s="179" t="s">
        <v>503</v>
      </c>
      <c r="B29" s="180" t="s">
        <v>504</v>
      </c>
      <c r="C29" s="169">
        <v>106.91</v>
      </c>
      <c r="D29" s="161" t="s">
        <v>519</v>
      </c>
      <c r="E29" s="162" t="s">
        <v>520</v>
      </c>
      <c r="F29" s="163">
        <v>253.07</v>
      </c>
      <c r="G29" s="162" t="s">
        <v>519</v>
      </c>
      <c r="H29" s="162" t="s">
        <v>520</v>
      </c>
      <c r="I29" s="164">
        <v>253.07</v>
      </c>
      <c r="J29" s="162" t="s">
        <v>519</v>
      </c>
      <c r="K29" s="162" t="s">
        <v>520</v>
      </c>
      <c r="L29" s="165">
        <v>253.07</v>
      </c>
    </row>
    <row r="30" spans="1:12" ht="30" x14ac:dyDescent="0.25">
      <c r="A30" s="179" t="s">
        <v>505</v>
      </c>
      <c r="B30" s="180" t="s">
        <v>506</v>
      </c>
      <c r="C30" s="169">
        <v>106.91</v>
      </c>
      <c r="D30" s="161" t="s">
        <v>521</v>
      </c>
      <c r="E30" s="162" t="s">
        <v>522</v>
      </c>
      <c r="F30" s="163">
        <v>257.77</v>
      </c>
      <c r="G30" s="162" t="s">
        <v>521</v>
      </c>
      <c r="H30" s="162" t="s">
        <v>522</v>
      </c>
      <c r="I30" s="164">
        <v>257.77</v>
      </c>
      <c r="J30" s="162" t="s">
        <v>521</v>
      </c>
      <c r="K30" s="162" t="s">
        <v>522</v>
      </c>
      <c r="L30" s="165">
        <v>257.77</v>
      </c>
    </row>
    <row r="31" spans="1:12" ht="45" x14ac:dyDescent="0.25">
      <c r="A31" s="179" t="s">
        <v>507</v>
      </c>
      <c r="B31" s="180" t="s">
        <v>508</v>
      </c>
      <c r="C31" s="169">
        <v>464.15</v>
      </c>
      <c r="D31" s="161" t="s">
        <v>523</v>
      </c>
      <c r="E31" s="162" t="s">
        <v>465</v>
      </c>
      <c r="F31" s="163">
        <v>464.15</v>
      </c>
      <c r="G31" s="162" t="s">
        <v>523</v>
      </c>
      <c r="H31" s="162" t="s">
        <v>465</v>
      </c>
      <c r="I31" s="164">
        <v>464.15</v>
      </c>
      <c r="J31" s="162" t="s">
        <v>523</v>
      </c>
      <c r="K31" s="162" t="s">
        <v>465</v>
      </c>
      <c r="L31" s="165">
        <v>464.15</v>
      </c>
    </row>
    <row r="32" spans="1:12" ht="30" x14ac:dyDescent="0.25">
      <c r="A32" s="179" t="s">
        <v>509</v>
      </c>
      <c r="B32" s="180" t="s">
        <v>510</v>
      </c>
      <c r="C32" s="169">
        <v>464.15</v>
      </c>
      <c r="D32" s="166" t="s">
        <v>526</v>
      </c>
      <c r="E32" s="167" t="s">
        <v>527</v>
      </c>
      <c r="F32" s="168">
        <v>464.15</v>
      </c>
      <c r="G32" s="167" t="s">
        <v>526</v>
      </c>
      <c r="H32" s="162" t="s">
        <v>527</v>
      </c>
      <c r="I32" s="169">
        <v>464.15</v>
      </c>
      <c r="J32" s="167" t="s">
        <v>526</v>
      </c>
      <c r="K32" s="167" t="s">
        <v>527</v>
      </c>
      <c r="L32" s="170">
        <v>464.15</v>
      </c>
    </row>
    <row r="33" spans="1:12" ht="30" x14ac:dyDescent="0.25">
      <c r="A33" s="179" t="s">
        <v>511</v>
      </c>
      <c r="B33" s="180" t="s">
        <v>512</v>
      </c>
      <c r="C33" s="169">
        <v>464.15</v>
      </c>
      <c r="D33" s="166" t="s">
        <v>528</v>
      </c>
      <c r="E33" s="167" t="s">
        <v>529</v>
      </c>
      <c r="F33" s="168">
        <v>236.96</v>
      </c>
      <c r="G33" s="167" t="s">
        <v>528</v>
      </c>
      <c r="H33" s="162" t="s">
        <v>529</v>
      </c>
      <c r="I33" s="169">
        <v>236.96</v>
      </c>
      <c r="J33" s="167" t="s">
        <v>528</v>
      </c>
      <c r="K33" s="167" t="s">
        <v>529</v>
      </c>
      <c r="L33" s="170">
        <v>236.96</v>
      </c>
    </row>
    <row r="34" spans="1:12" ht="30" x14ac:dyDescent="0.25">
      <c r="A34" s="179" t="s">
        <v>513</v>
      </c>
      <c r="B34" s="180" t="s">
        <v>514</v>
      </c>
      <c r="C34" s="169">
        <v>464.15</v>
      </c>
      <c r="D34" s="166" t="s">
        <v>530</v>
      </c>
      <c r="E34" s="167" t="s">
        <v>531</v>
      </c>
      <c r="F34" s="168">
        <v>236.96</v>
      </c>
      <c r="G34" s="167" t="s">
        <v>530</v>
      </c>
      <c r="H34" s="162" t="s">
        <v>531</v>
      </c>
      <c r="I34" s="169">
        <v>236.96</v>
      </c>
      <c r="J34" s="167" t="s">
        <v>530</v>
      </c>
      <c r="K34" s="167" t="s">
        <v>531</v>
      </c>
      <c r="L34" s="170">
        <v>236.96</v>
      </c>
    </row>
    <row r="35" spans="1:12" x14ac:dyDescent="0.25">
      <c r="A35" s="179" t="s">
        <v>515</v>
      </c>
      <c r="B35" s="180" t="s">
        <v>516</v>
      </c>
      <c r="C35" s="169">
        <v>464.15</v>
      </c>
      <c r="D35" s="166" t="s">
        <v>532</v>
      </c>
      <c r="E35" s="167" t="s">
        <v>533</v>
      </c>
      <c r="F35" s="168">
        <v>120.08</v>
      </c>
      <c r="G35" s="167" t="s">
        <v>532</v>
      </c>
      <c r="H35" s="162" t="s">
        <v>533</v>
      </c>
      <c r="I35" s="169">
        <v>120.08</v>
      </c>
      <c r="J35" s="167" t="s">
        <v>532</v>
      </c>
      <c r="K35" s="167" t="s">
        <v>533</v>
      </c>
      <c r="L35" s="170">
        <v>120.08</v>
      </c>
    </row>
    <row r="36" spans="1:12" ht="30" x14ac:dyDescent="0.25">
      <c r="A36" s="179" t="s">
        <v>517</v>
      </c>
      <c r="B36" s="180" t="s">
        <v>518</v>
      </c>
      <c r="C36" s="169">
        <v>464.15</v>
      </c>
      <c r="D36" s="166" t="s">
        <v>385</v>
      </c>
      <c r="E36" s="162" t="s">
        <v>534</v>
      </c>
      <c r="F36" s="163">
        <v>525.86</v>
      </c>
      <c r="G36" s="167" t="s">
        <v>385</v>
      </c>
      <c r="H36" s="162" t="s">
        <v>534</v>
      </c>
      <c r="I36" s="164">
        <v>525.86</v>
      </c>
      <c r="J36" s="167" t="s">
        <v>385</v>
      </c>
      <c r="K36" s="162" t="s">
        <v>534</v>
      </c>
      <c r="L36" s="165">
        <v>525.86</v>
      </c>
    </row>
    <row r="37" spans="1:12" ht="30" x14ac:dyDescent="0.25">
      <c r="A37" s="179" t="s">
        <v>519</v>
      </c>
      <c r="B37" s="180" t="s">
        <v>520</v>
      </c>
      <c r="C37" s="169">
        <v>253.07</v>
      </c>
    </row>
    <row r="38" spans="1:12" x14ac:dyDescent="0.25">
      <c r="A38" s="179" t="s">
        <v>521</v>
      </c>
      <c r="B38" s="180" t="s">
        <v>522</v>
      </c>
      <c r="C38" s="169">
        <v>257.77</v>
      </c>
    </row>
    <row r="39" spans="1:12" ht="30" x14ac:dyDescent="0.25">
      <c r="A39" s="179" t="s">
        <v>523</v>
      </c>
      <c r="B39" s="180" t="s">
        <v>465</v>
      </c>
      <c r="C39" s="169">
        <v>464.15</v>
      </c>
    </row>
    <row r="40" spans="1:12" ht="30" x14ac:dyDescent="0.25">
      <c r="A40" s="179" t="s">
        <v>524</v>
      </c>
      <c r="B40" s="180" t="s">
        <v>525</v>
      </c>
      <c r="C40" s="169">
        <v>464.15</v>
      </c>
    </row>
    <row r="41" spans="1:12" x14ac:dyDescent="0.25">
      <c r="A41" s="179" t="s">
        <v>526</v>
      </c>
      <c r="B41" s="180" t="s">
        <v>527</v>
      </c>
      <c r="C41" s="169">
        <v>464.15</v>
      </c>
    </row>
    <row r="42" spans="1:12" x14ac:dyDescent="0.25">
      <c r="A42" s="179" t="s">
        <v>528</v>
      </c>
      <c r="B42" s="180" t="s">
        <v>529</v>
      </c>
      <c r="C42" s="169">
        <v>236.96</v>
      </c>
    </row>
    <row r="43" spans="1:12" x14ac:dyDescent="0.25">
      <c r="A43" s="179" t="s">
        <v>530</v>
      </c>
      <c r="B43" s="180" t="s">
        <v>531</v>
      </c>
      <c r="C43" s="169">
        <v>236.96</v>
      </c>
    </row>
    <row r="44" spans="1:12" x14ac:dyDescent="0.25">
      <c r="A44" s="179" t="s">
        <v>532</v>
      </c>
      <c r="B44" s="180" t="s">
        <v>533</v>
      </c>
      <c r="C44" s="169">
        <v>120.08</v>
      </c>
    </row>
    <row r="45" spans="1:12" ht="30" x14ac:dyDescent="0.25">
      <c r="A45" s="179" t="s">
        <v>385</v>
      </c>
      <c r="B45" s="180" t="s">
        <v>534</v>
      </c>
      <c r="C45" s="169">
        <v>525.86</v>
      </c>
    </row>
    <row r="47" spans="1:12" ht="15.75" x14ac:dyDescent="0.25">
      <c r="A47" s="545" t="s">
        <v>545</v>
      </c>
      <c r="B47" s="545"/>
      <c r="C47" s="545"/>
      <c r="D47" s="545"/>
      <c r="E47" s="545"/>
      <c r="F47" s="545"/>
      <c r="G47" s="545"/>
      <c r="H47" s="545"/>
      <c r="I47" s="545"/>
    </row>
    <row r="48" spans="1:12" ht="15.75" x14ac:dyDescent="0.25">
      <c r="A48" s="543" t="s">
        <v>537</v>
      </c>
      <c r="B48" s="543"/>
      <c r="C48" s="543"/>
      <c r="D48" s="544" t="s">
        <v>591</v>
      </c>
      <c r="E48" s="544"/>
      <c r="F48" s="544"/>
      <c r="G48" s="528" t="s">
        <v>593</v>
      </c>
      <c r="H48" s="528"/>
      <c r="I48" s="528"/>
    </row>
    <row r="49" spans="1:12" ht="33.75" customHeight="1" x14ac:dyDescent="0.25">
      <c r="A49" s="529" t="s">
        <v>535</v>
      </c>
      <c r="B49" s="529"/>
      <c r="C49" s="529"/>
      <c r="D49" s="542" t="s">
        <v>542</v>
      </c>
      <c r="E49" s="542"/>
      <c r="F49" s="542"/>
      <c r="G49" s="528" t="s">
        <v>542</v>
      </c>
      <c r="H49" s="528"/>
      <c r="I49" s="528"/>
    </row>
    <row r="50" spans="1:12" s="160" customFormat="1" x14ac:dyDescent="0.25">
      <c r="A50" s="187" t="s">
        <v>462</v>
      </c>
      <c r="B50" s="188" t="s">
        <v>316</v>
      </c>
      <c r="C50" s="176" t="s">
        <v>339</v>
      </c>
      <c r="D50" s="175" t="s">
        <v>462</v>
      </c>
      <c r="E50" s="173" t="s">
        <v>316</v>
      </c>
      <c r="F50" s="176" t="s">
        <v>339</v>
      </c>
      <c r="G50" s="174" t="s">
        <v>462</v>
      </c>
      <c r="H50" s="172" t="s">
        <v>316</v>
      </c>
      <c r="I50" s="176" t="s">
        <v>339</v>
      </c>
      <c r="J50" s="189"/>
      <c r="K50" s="189"/>
      <c r="L50" s="189"/>
    </row>
    <row r="51" spans="1:12" ht="30" x14ac:dyDescent="0.25">
      <c r="A51" s="179" t="s">
        <v>546</v>
      </c>
      <c r="B51" s="180" t="s">
        <v>547</v>
      </c>
      <c r="C51" s="169">
        <v>237.11</v>
      </c>
      <c r="D51" s="190" t="s">
        <v>546</v>
      </c>
      <c r="E51" s="191" t="s">
        <v>547</v>
      </c>
      <c r="F51" s="168">
        <v>237.11</v>
      </c>
      <c r="G51" s="190" t="s">
        <v>546</v>
      </c>
      <c r="H51" s="191" t="s">
        <v>547</v>
      </c>
      <c r="I51" s="169">
        <v>237.11</v>
      </c>
    </row>
    <row r="52" spans="1:12" ht="30" x14ac:dyDescent="0.25">
      <c r="A52" s="179" t="s">
        <v>548</v>
      </c>
      <c r="B52" s="180" t="s">
        <v>138</v>
      </c>
      <c r="C52" s="169">
        <v>292.77</v>
      </c>
      <c r="D52" s="192" t="s">
        <v>548</v>
      </c>
      <c r="E52" s="193" t="s">
        <v>138</v>
      </c>
      <c r="F52" s="168">
        <v>292.77</v>
      </c>
      <c r="G52" s="190" t="s">
        <v>548</v>
      </c>
      <c r="H52" s="191" t="s">
        <v>138</v>
      </c>
      <c r="I52" s="169">
        <v>292.77</v>
      </c>
    </row>
    <row r="53" spans="1:12" ht="30" x14ac:dyDescent="0.25">
      <c r="A53" s="179" t="s">
        <v>549</v>
      </c>
      <c r="B53" s="180" t="s">
        <v>550</v>
      </c>
      <c r="C53" s="169">
        <v>237.11</v>
      </c>
      <c r="D53" s="192" t="s">
        <v>549</v>
      </c>
      <c r="E53" s="193" t="s">
        <v>550</v>
      </c>
      <c r="F53" s="168">
        <v>237.11</v>
      </c>
      <c r="G53" s="190" t="s">
        <v>549</v>
      </c>
      <c r="H53" s="191" t="s">
        <v>550</v>
      </c>
      <c r="I53" s="169">
        <v>237.11</v>
      </c>
    </row>
    <row r="54" spans="1:12" ht="30" x14ac:dyDescent="0.25">
      <c r="A54" s="179" t="s">
        <v>551</v>
      </c>
      <c r="B54" s="180" t="s">
        <v>552</v>
      </c>
      <c r="C54" s="169">
        <v>339.86</v>
      </c>
      <c r="D54" s="192" t="s">
        <v>551</v>
      </c>
      <c r="E54" s="193" t="s">
        <v>552</v>
      </c>
      <c r="F54" s="168">
        <v>339.86</v>
      </c>
      <c r="G54" s="190" t="s">
        <v>551</v>
      </c>
      <c r="H54" s="191" t="s">
        <v>552</v>
      </c>
      <c r="I54" s="169">
        <v>339.86</v>
      </c>
    </row>
    <row r="55" spans="1:12" x14ac:dyDescent="0.25">
      <c r="A55" s="179" t="s">
        <v>123</v>
      </c>
      <c r="B55" s="180" t="s">
        <v>122</v>
      </c>
      <c r="C55" s="169">
        <v>106.91</v>
      </c>
      <c r="D55" s="179" t="s">
        <v>123</v>
      </c>
      <c r="E55" s="180" t="s">
        <v>122</v>
      </c>
      <c r="F55" s="168">
        <v>106.91</v>
      </c>
      <c r="G55" s="190" t="s">
        <v>123</v>
      </c>
      <c r="H55" s="191" t="s">
        <v>122</v>
      </c>
      <c r="I55" s="169">
        <v>106.91</v>
      </c>
    </row>
    <row r="56" spans="1:12" ht="30" x14ac:dyDescent="0.25">
      <c r="A56" s="179" t="s">
        <v>127</v>
      </c>
      <c r="B56" s="180" t="s">
        <v>126</v>
      </c>
      <c r="C56" s="169">
        <v>106.91</v>
      </c>
      <c r="D56" s="179" t="s">
        <v>127</v>
      </c>
      <c r="E56" s="180" t="s">
        <v>126</v>
      </c>
      <c r="F56" s="168">
        <v>106.91</v>
      </c>
      <c r="G56" s="190" t="s">
        <v>127</v>
      </c>
      <c r="H56" s="191" t="s">
        <v>126</v>
      </c>
      <c r="I56" s="169">
        <v>106.91</v>
      </c>
    </row>
    <row r="57" spans="1:12" ht="30" x14ac:dyDescent="0.25">
      <c r="A57" s="179" t="s">
        <v>131</v>
      </c>
      <c r="B57" s="180" t="s">
        <v>130</v>
      </c>
      <c r="C57" s="169">
        <v>106.91</v>
      </c>
      <c r="D57" s="179" t="s">
        <v>131</v>
      </c>
      <c r="E57" s="180" t="s">
        <v>130</v>
      </c>
      <c r="F57" s="168">
        <v>106.91</v>
      </c>
      <c r="G57" s="190" t="s">
        <v>131</v>
      </c>
      <c r="H57" s="191" t="s">
        <v>130</v>
      </c>
      <c r="I57" s="169">
        <v>106.91</v>
      </c>
    </row>
    <row r="58" spans="1:12" x14ac:dyDescent="0.25">
      <c r="A58" s="179" t="s">
        <v>553</v>
      </c>
      <c r="B58" s="180" t="s">
        <v>120</v>
      </c>
      <c r="C58" s="169">
        <v>960</v>
      </c>
      <c r="D58" s="167" t="s">
        <v>553</v>
      </c>
      <c r="E58" s="162" t="s">
        <v>120</v>
      </c>
      <c r="F58" s="168">
        <v>960</v>
      </c>
      <c r="G58" s="190" t="s">
        <v>553</v>
      </c>
      <c r="H58" s="191" t="s">
        <v>120</v>
      </c>
      <c r="I58" s="169">
        <v>960</v>
      </c>
    </row>
    <row r="59" spans="1:12" ht="30" x14ac:dyDescent="0.25">
      <c r="A59" s="528" t="s">
        <v>536</v>
      </c>
      <c r="B59" s="528"/>
      <c r="C59" s="528"/>
      <c r="D59" s="179" t="s">
        <v>554</v>
      </c>
      <c r="E59" s="180" t="s">
        <v>124</v>
      </c>
      <c r="F59" s="169" t="s">
        <v>555</v>
      </c>
      <c r="G59" s="190" t="s">
        <v>554</v>
      </c>
      <c r="H59" s="191" t="s">
        <v>124</v>
      </c>
      <c r="I59" s="169" t="s">
        <v>555</v>
      </c>
    </row>
    <row r="60" spans="1:12" ht="30" x14ac:dyDescent="0.25">
      <c r="A60" s="175" t="s">
        <v>462</v>
      </c>
      <c r="B60" s="173" t="s">
        <v>316</v>
      </c>
      <c r="C60" s="176" t="s">
        <v>463</v>
      </c>
      <c r="D60" s="179" t="s">
        <v>481</v>
      </c>
      <c r="E60" s="180" t="s">
        <v>482</v>
      </c>
      <c r="F60" s="169" t="s">
        <v>556</v>
      </c>
      <c r="G60" s="190" t="s">
        <v>481</v>
      </c>
      <c r="H60" s="191" t="s">
        <v>482</v>
      </c>
      <c r="I60" s="169" t="s">
        <v>592</v>
      </c>
    </row>
    <row r="61" spans="1:12" ht="30" x14ac:dyDescent="0.25">
      <c r="A61" s="179" t="s">
        <v>554</v>
      </c>
      <c r="B61" s="180" t="s">
        <v>124</v>
      </c>
      <c r="C61" s="169" t="s">
        <v>555</v>
      </c>
      <c r="D61" s="187" t="s">
        <v>589</v>
      </c>
      <c r="E61" s="188" t="s">
        <v>590</v>
      </c>
      <c r="F61" s="176">
        <v>1830</v>
      </c>
      <c r="G61" s="194" t="s">
        <v>589</v>
      </c>
      <c r="H61" s="195" t="s">
        <v>590</v>
      </c>
      <c r="I61" s="176">
        <v>1830</v>
      </c>
    </row>
    <row r="62" spans="1:12" ht="45" x14ac:dyDescent="0.25">
      <c r="A62" s="179" t="s">
        <v>481</v>
      </c>
      <c r="B62" s="180" t="s">
        <v>482</v>
      </c>
      <c r="C62" s="169" t="s">
        <v>556</v>
      </c>
      <c r="D62" s="179" t="s">
        <v>483</v>
      </c>
      <c r="E62" s="180" t="s">
        <v>560</v>
      </c>
      <c r="F62" s="169" t="s">
        <v>561</v>
      </c>
      <c r="G62" s="190" t="s">
        <v>483</v>
      </c>
      <c r="H62" s="191" t="s">
        <v>560</v>
      </c>
      <c r="I62" s="169">
        <v>128.22999999999999</v>
      </c>
    </row>
    <row r="63" spans="1:12" ht="45" x14ac:dyDescent="0.25">
      <c r="A63" s="179" t="s">
        <v>557</v>
      </c>
      <c r="B63" s="180" t="s">
        <v>558</v>
      </c>
      <c r="C63" s="169"/>
      <c r="D63" s="179" t="s">
        <v>485</v>
      </c>
      <c r="E63" s="180" t="s">
        <v>486</v>
      </c>
      <c r="F63" s="169" t="s">
        <v>561</v>
      </c>
      <c r="G63" s="190" t="s">
        <v>485</v>
      </c>
      <c r="H63" s="191" t="s">
        <v>486</v>
      </c>
      <c r="I63" s="169">
        <v>128.22999999999999</v>
      </c>
    </row>
    <row r="64" spans="1:12" ht="30" x14ac:dyDescent="0.25">
      <c r="A64" s="179" t="s">
        <v>557</v>
      </c>
      <c r="B64" s="180" t="s">
        <v>559</v>
      </c>
      <c r="C64" s="169"/>
      <c r="D64" s="179" t="s">
        <v>491</v>
      </c>
      <c r="E64" s="180" t="s">
        <v>562</v>
      </c>
      <c r="F64" s="169" t="s">
        <v>561</v>
      </c>
      <c r="G64" s="190" t="s">
        <v>491</v>
      </c>
      <c r="H64" s="191" t="s">
        <v>562</v>
      </c>
      <c r="I64" s="169">
        <v>128.22999999999999</v>
      </c>
    </row>
    <row r="65" spans="1:9" ht="30" x14ac:dyDescent="0.25">
      <c r="A65" s="179" t="s">
        <v>483</v>
      </c>
      <c r="B65" s="180" t="s">
        <v>560</v>
      </c>
      <c r="C65" s="169">
        <v>128.22999999999999</v>
      </c>
      <c r="D65" s="179" t="s">
        <v>513</v>
      </c>
      <c r="E65" s="180" t="s">
        <v>514</v>
      </c>
      <c r="F65" s="169">
        <v>464.15</v>
      </c>
      <c r="G65" s="190" t="s">
        <v>513</v>
      </c>
      <c r="H65" s="191" t="s">
        <v>514</v>
      </c>
      <c r="I65" s="169">
        <v>464.15</v>
      </c>
    </row>
    <row r="66" spans="1:9" ht="30" x14ac:dyDescent="0.25">
      <c r="A66" s="179" t="s">
        <v>485</v>
      </c>
      <c r="B66" s="180" t="s">
        <v>486</v>
      </c>
      <c r="C66" s="169" t="s">
        <v>561</v>
      </c>
      <c r="D66" s="179" t="s">
        <v>507</v>
      </c>
      <c r="E66" s="180" t="s">
        <v>508</v>
      </c>
      <c r="F66" s="169">
        <v>464.15</v>
      </c>
      <c r="G66" s="190" t="s">
        <v>507</v>
      </c>
      <c r="H66" s="191" t="s">
        <v>508</v>
      </c>
      <c r="I66" s="169">
        <v>464.15</v>
      </c>
    </row>
    <row r="67" spans="1:9" ht="30" x14ac:dyDescent="0.25">
      <c r="A67" s="179" t="s">
        <v>491</v>
      </c>
      <c r="B67" s="180" t="s">
        <v>562</v>
      </c>
      <c r="C67" s="169" t="s">
        <v>561</v>
      </c>
      <c r="D67" s="179" t="s">
        <v>515</v>
      </c>
      <c r="E67" s="180" t="s">
        <v>516</v>
      </c>
      <c r="F67" s="169">
        <v>464.15</v>
      </c>
      <c r="G67" s="190" t="s">
        <v>515</v>
      </c>
      <c r="H67" s="191" t="s">
        <v>516</v>
      </c>
      <c r="I67" s="169">
        <v>464.15</v>
      </c>
    </row>
    <row r="68" spans="1:9" ht="30" x14ac:dyDescent="0.25">
      <c r="A68" s="179" t="s">
        <v>513</v>
      </c>
      <c r="B68" s="180" t="s">
        <v>514</v>
      </c>
      <c r="C68" s="169">
        <v>464.15</v>
      </c>
      <c r="D68" s="179" t="s">
        <v>563</v>
      </c>
      <c r="E68" s="180" t="s">
        <v>564</v>
      </c>
      <c r="F68" s="169">
        <v>464.15</v>
      </c>
      <c r="G68" s="190" t="s">
        <v>563</v>
      </c>
      <c r="H68" s="191" t="s">
        <v>564</v>
      </c>
      <c r="I68" s="169">
        <v>464.15</v>
      </c>
    </row>
    <row r="69" spans="1:9" ht="45" x14ac:dyDescent="0.25">
      <c r="A69" s="179" t="s">
        <v>507</v>
      </c>
      <c r="B69" s="180" t="s">
        <v>508</v>
      </c>
      <c r="C69" s="169">
        <v>464.15</v>
      </c>
      <c r="D69" s="179" t="s">
        <v>565</v>
      </c>
      <c r="E69" s="180" t="s">
        <v>566</v>
      </c>
      <c r="F69" s="169">
        <v>142.41999999999999</v>
      </c>
      <c r="G69" s="190" t="s">
        <v>565</v>
      </c>
      <c r="H69" s="191" t="s">
        <v>566</v>
      </c>
      <c r="I69" s="169">
        <v>142.41999999999999</v>
      </c>
    </row>
    <row r="70" spans="1:9" ht="45" x14ac:dyDescent="0.25">
      <c r="A70" s="179" t="s">
        <v>515</v>
      </c>
      <c r="B70" s="180" t="s">
        <v>516</v>
      </c>
      <c r="C70" s="169">
        <v>464.15</v>
      </c>
      <c r="D70" s="179" t="s">
        <v>567</v>
      </c>
      <c r="E70" s="180" t="s">
        <v>568</v>
      </c>
      <c r="F70" s="169">
        <v>137.16999999999999</v>
      </c>
      <c r="G70" s="190" t="s">
        <v>567</v>
      </c>
      <c r="H70" s="191" t="s">
        <v>568</v>
      </c>
      <c r="I70" s="169">
        <v>137.16999999999999</v>
      </c>
    </row>
    <row r="71" spans="1:9" ht="30" x14ac:dyDescent="0.25">
      <c r="A71" s="179" t="s">
        <v>563</v>
      </c>
      <c r="B71" s="180" t="s">
        <v>564</v>
      </c>
      <c r="C71" s="169">
        <v>464.15</v>
      </c>
      <c r="D71" s="179" t="s">
        <v>569</v>
      </c>
      <c r="E71" s="180" t="s">
        <v>570</v>
      </c>
      <c r="F71" s="169">
        <v>283.23</v>
      </c>
      <c r="G71" s="190" t="s">
        <v>569</v>
      </c>
      <c r="H71" s="191" t="s">
        <v>570</v>
      </c>
      <c r="I71" s="169">
        <v>283.23</v>
      </c>
    </row>
    <row r="72" spans="1:9" ht="30" x14ac:dyDescent="0.25">
      <c r="A72" s="179" t="s">
        <v>565</v>
      </c>
      <c r="B72" s="180" t="s">
        <v>566</v>
      </c>
      <c r="C72" s="169">
        <v>142.41999999999999</v>
      </c>
      <c r="D72" s="179" t="s">
        <v>571</v>
      </c>
      <c r="E72" s="180" t="s">
        <v>572</v>
      </c>
      <c r="F72" s="169">
        <v>562.58000000000004</v>
      </c>
      <c r="G72" s="190" t="s">
        <v>571</v>
      </c>
      <c r="H72" s="191" t="s">
        <v>572</v>
      </c>
      <c r="I72" s="169">
        <v>562.58000000000004</v>
      </c>
    </row>
    <row r="73" spans="1:9" ht="30" x14ac:dyDescent="0.25">
      <c r="A73" s="179" t="s">
        <v>567</v>
      </c>
      <c r="B73" s="180" t="s">
        <v>568</v>
      </c>
      <c r="C73" s="169">
        <v>137.16999999999999</v>
      </c>
      <c r="D73" s="179" t="s">
        <v>573</v>
      </c>
      <c r="E73" s="180" t="s">
        <v>574</v>
      </c>
      <c r="F73" s="169">
        <v>128.22999999999999</v>
      </c>
      <c r="G73" s="190" t="s">
        <v>573</v>
      </c>
      <c r="H73" s="191" t="s">
        <v>574</v>
      </c>
      <c r="I73" s="169">
        <v>128.22999999999999</v>
      </c>
    </row>
    <row r="74" spans="1:9" ht="45" x14ac:dyDescent="0.25">
      <c r="A74" s="179" t="s">
        <v>569</v>
      </c>
      <c r="B74" s="180" t="s">
        <v>570</v>
      </c>
      <c r="C74" s="169">
        <v>283.23</v>
      </c>
      <c r="D74" s="179" t="s">
        <v>575</v>
      </c>
      <c r="E74" s="180" t="s">
        <v>576</v>
      </c>
      <c r="F74" s="169">
        <v>562.58000000000004</v>
      </c>
      <c r="G74" s="190" t="s">
        <v>575</v>
      </c>
      <c r="H74" s="191" t="s">
        <v>576</v>
      </c>
      <c r="I74" s="169">
        <v>562.58000000000004</v>
      </c>
    </row>
    <row r="75" spans="1:9" ht="30" x14ac:dyDescent="0.25">
      <c r="A75" s="179" t="s">
        <v>571</v>
      </c>
      <c r="B75" s="180" t="s">
        <v>572</v>
      </c>
      <c r="C75" s="169">
        <v>562.58000000000004</v>
      </c>
      <c r="D75" s="179" t="s">
        <v>577</v>
      </c>
      <c r="E75" s="180" t="s">
        <v>578</v>
      </c>
      <c r="F75" s="169">
        <v>128.22999999999999</v>
      </c>
      <c r="G75" s="190" t="s">
        <v>577</v>
      </c>
      <c r="H75" s="191" t="s">
        <v>578</v>
      </c>
      <c r="I75" s="169">
        <v>128.22999999999999</v>
      </c>
    </row>
    <row r="76" spans="1:9" ht="30" x14ac:dyDescent="0.25">
      <c r="A76" s="179" t="s">
        <v>573</v>
      </c>
      <c r="B76" s="180" t="s">
        <v>574</v>
      </c>
      <c r="C76" s="169">
        <v>128.22999999999999</v>
      </c>
      <c r="D76" s="179" t="s">
        <v>579</v>
      </c>
      <c r="E76" s="180" t="s">
        <v>562</v>
      </c>
      <c r="F76" s="169">
        <v>128.22999999999999</v>
      </c>
      <c r="G76" s="190" t="s">
        <v>579</v>
      </c>
      <c r="H76" s="191" t="s">
        <v>562</v>
      </c>
      <c r="I76" s="169">
        <v>128.22999999999999</v>
      </c>
    </row>
    <row r="77" spans="1:9" ht="45" x14ac:dyDescent="0.25">
      <c r="A77" s="179" t="s">
        <v>575</v>
      </c>
      <c r="B77" s="180" t="s">
        <v>576</v>
      </c>
      <c r="C77" s="169">
        <v>562.58000000000004</v>
      </c>
      <c r="D77" s="179" t="s">
        <v>580</v>
      </c>
      <c r="E77" s="180" t="s">
        <v>581</v>
      </c>
      <c r="F77" s="169">
        <v>890.83</v>
      </c>
      <c r="G77" s="190" t="s">
        <v>580</v>
      </c>
      <c r="H77" s="191" t="s">
        <v>581</v>
      </c>
      <c r="I77" s="169">
        <v>890.83</v>
      </c>
    </row>
    <row r="78" spans="1:9" ht="45" x14ac:dyDescent="0.25">
      <c r="A78" s="179" t="s">
        <v>577</v>
      </c>
      <c r="B78" s="180" t="s">
        <v>578</v>
      </c>
      <c r="C78" s="169">
        <v>128.22999999999999</v>
      </c>
      <c r="D78" s="179" t="s">
        <v>582</v>
      </c>
      <c r="E78" s="180" t="s">
        <v>583</v>
      </c>
      <c r="F78" s="169">
        <v>426.21600000000001</v>
      </c>
      <c r="G78" s="190" t="s">
        <v>582</v>
      </c>
      <c r="H78" s="191" t="s">
        <v>583</v>
      </c>
      <c r="I78" s="169">
        <v>426.21600000000001</v>
      </c>
    </row>
    <row r="79" spans="1:9" ht="45" x14ac:dyDescent="0.25">
      <c r="A79" s="179" t="s">
        <v>579</v>
      </c>
      <c r="B79" s="180" t="s">
        <v>562</v>
      </c>
      <c r="C79" s="169">
        <v>128.22999999999999</v>
      </c>
      <c r="D79" s="179" t="s">
        <v>584</v>
      </c>
      <c r="E79" s="180" t="s">
        <v>585</v>
      </c>
      <c r="F79" s="169">
        <v>169</v>
      </c>
      <c r="G79" s="190" t="s">
        <v>584</v>
      </c>
      <c r="H79" s="191" t="s">
        <v>585</v>
      </c>
      <c r="I79" s="169">
        <v>169</v>
      </c>
    </row>
    <row r="80" spans="1:9" ht="75" x14ac:dyDescent="0.25">
      <c r="A80" s="179" t="s">
        <v>580</v>
      </c>
      <c r="B80" s="180" t="s">
        <v>581</v>
      </c>
      <c r="C80" s="169">
        <v>890.83</v>
      </c>
      <c r="D80" s="179" t="s">
        <v>586</v>
      </c>
      <c r="E80" s="180" t="s">
        <v>108</v>
      </c>
      <c r="F80" s="169">
        <v>265.08</v>
      </c>
      <c r="G80" s="190" t="s">
        <v>586</v>
      </c>
      <c r="H80" s="191" t="s">
        <v>108</v>
      </c>
      <c r="I80" s="169">
        <v>265.08</v>
      </c>
    </row>
    <row r="81" spans="1:9" ht="45" x14ac:dyDescent="0.25">
      <c r="A81" s="179" t="s">
        <v>582</v>
      </c>
      <c r="B81" s="180" t="s">
        <v>583</v>
      </c>
      <c r="C81" s="169">
        <v>426.21600000000001</v>
      </c>
      <c r="D81" s="179" t="s">
        <v>580</v>
      </c>
      <c r="E81" s="180" t="s">
        <v>581</v>
      </c>
      <c r="F81" s="169">
        <v>890.83</v>
      </c>
      <c r="G81" s="190" t="s">
        <v>580</v>
      </c>
      <c r="H81" s="191" t="s">
        <v>581</v>
      </c>
      <c r="I81" s="169">
        <v>890.83</v>
      </c>
    </row>
    <row r="82" spans="1:9" ht="45" x14ac:dyDescent="0.25">
      <c r="A82" s="179" t="s">
        <v>584</v>
      </c>
      <c r="B82" s="180" t="s">
        <v>585</v>
      </c>
      <c r="C82" s="169">
        <v>169</v>
      </c>
      <c r="D82" s="179" t="s">
        <v>565</v>
      </c>
      <c r="E82" s="180" t="s">
        <v>566</v>
      </c>
      <c r="F82" s="169">
        <v>142.41999999999999</v>
      </c>
      <c r="G82" s="190" t="s">
        <v>565</v>
      </c>
      <c r="H82" s="191" t="s">
        <v>566</v>
      </c>
      <c r="I82" s="169">
        <v>142.41999999999999</v>
      </c>
    </row>
    <row r="83" spans="1:9" ht="60" x14ac:dyDescent="0.25">
      <c r="A83" s="179" t="s">
        <v>586</v>
      </c>
      <c r="B83" s="180" t="s">
        <v>108</v>
      </c>
      <c r="C83" s="169">
        <v>265.08</v>
      </c>
      <c r="D83" s="179" t="s">
        <v>567</v>
      </c>
      <c r="E83" s="180" t="s">
        <v>568</v>
      </c>
      <c r="F83" s="169">
        <v>137.16999999999999</v>
      </c>
      <c r="G83" s="190" t="s">
        <v>567</v>
      </c>
      <c r="H83" s="191" t="s">
        <v>568</v>
      </c>
      <c r="I83" s="169">
        <v>137.16999999999999</v>
      </c>
    </row>
    <row r="84" spans="1:9" ht="45" x14ac:dyDescent="0.25">
      <c r="A84" s="179" t="s">
        <v>580</v>
      </c>
      <c r="B84" s="180" t="s">
        <v>581</v>
      </c>
      <c r="C84" s="169">
        <v>890.83</v>
      </c>
      <c r="D84" s="179" t="s">
        <v>587</v>
      </c>
      <c r="E84" s="180" t="s">
        <v>588</v>
      </c>
      <c r="F84" s="169">
        <v>234.23200000000003</v>
      </c>
      <c r="G84" s="190" t="s">
        <v>587</v>
      </c>
      <c r="H84" s="191" t="s">
        <v>588</v>
      </c>
      <c r="I84" s="169">
        <v>234.23200000000003</v>
      </c>
    </row>
    <row r="85" spans="1:9" ht="45" x14ac:dyDescent="0.25">
      <c r="A85" s="179" t="s">
        <v>565</v>
      </c>
      <c r="B85" s="180" t="s">
        <v>566</v>
      </c>
      <c r="C85" s="169">
        <v>142.41999999999999</v>
      </c>
      <c r="D85" s="179" t="s">
        <v>567</v>
      </c>
      <c r="E85" s="180" t="s">
        <v>568</v>
      </c>
      <c r="F85" s="169">
        <v>137.16999999999999</v>
      </c>
      <c r="G85" s="190" t="s">
        <v>567</v>
      </c>
      <c r="H85" s="191" t="s">
        <v>568</v>
      </c>
      <c r="I85" s="169">
        <v>137.16999999999999</v>
      </c>
    </row>
    <row r="86" spans="1:9" ht="30" x14ac:dyDescent="0.25">
      <c r="A86" s="179" t="s">
        <v>567</v>
      </c>
      <c r="B86" s="180" t="s">
        <v>568</v>
      </c>
      <c r="C86" s="169">
        <v>137.16999999999999</v>
      </c>
      <c r="D86" s="179" t="s">
        <v>587</v>
      </c>
      <c r="E86" s="180" t="s">
        <v>588</v>
      </c>
      <c r="F86" s="169">
        <v>234.23200000000003</v>
      </c>
      <c r="G86" s="190" t="s">
        <v>587</v>
      </c>
      <c r="H86" s="191" t="s">
        <v>588</v>
      </c>
      <c r="I86" s="169">
        <v>234.23200000000003</v>
      </c>
    </row>
    <row r="87" spans="1:9" ht="30" x14ac:dyDescent="0.25">
      <c r="A87" s="179" t="s">
        <v>587</v>
      </c>
      <c r="B87" s="180" t="s">
        <v>588</v>
      </c>
      <c r="C87" s="169">
        <v>234.23200000000003</v>
      </c>
      <c r="D87" s="179" t="s">
        <v>587</v>
      </c>
      <c r="E87" s="180" t="s">
        <v>588</v>
      </c>
      <c r="F87" s="169">
        <v>234.23200000000003</v>
      </c>
      <c r="G87" s="190" t="s">
        <v>587</v>
      </c>
      <c r="H87" s="191" t="s">
        <v>588</v>
      </c>
      <c r="I87" s="169">
        <v>234.23200000000003</v>
      </c>
    </row>
    <row r="88" spans="1:9" ht="30" x14ac:dyDescent="0.25">
      <c r="A88" s="179" t="s">
        <v>567</v>
      </c>
      <c r="B88" s="180" t="s">
        <v>568</v>
      </c>
      <c r="C88" s="169">
        <v>137.16999999999999</v>
      </c>
      <c r="G88" s="196"/>
      <c r="H88" s="197"/>
      <c r="I88" s="183"/>
    </row>
    <row r="89" spans="1:9" ht="30" x14ac:dyDescent="0.25">
      <c r="A89" s="179" t="s">
        <v>587</v>
      </c>
      <c r="B89" s="180" t="s">
        <v>588</v>
      </c>
      <c r="C89" s="169">
        <v>234.23200000000003</v>
      </c>
      <c r="G89" s="196"/>
      <c r="H89" s="197"/>
      <c r="I89" s="183"/>
    </row>
    <row r="90" spans="1:9" ht="30" x14ac:dyDescent="0.25">
      <c r="A90" s="167" t="s">
        <v>589</v>
      </c>
      <c r="B90" s="162" t="s">
        <v>590</v>
      </c>
      <c r="C90" s="168">
        <v>1830</v>
      </c>
    </row>
  </sheetData>
  <mergeCells count="19">
    <mergeCell ref="A3:C3"/>
    <mergeCell ref="D3:F3"/>
    <mergeCell ref="D4:F4"/>
    <mergeCell ref="A47:I47"/>
    <mergeCell ref="A1:L1"/>
    <mergeCell ref="A2:L2"/>
    <mergeCell ref="A14:C14"/>
    <mergeCell ref="A4:C4"/>
    <mergeCell ref="A48:C48"/>
    <mergeCell ref="A49:C49"/>
    <mergeCell ref="A59:C59"/>
    <mergeCell ref="D48:F48"/>
    <mergeCell ref="D49:F49"/>
    <mergeCell ref="G48:I48"/>
    <mergeCell ref="G49:I49"/>
    <mergeCell ref="G3:I3"/>
    <mergeCell ref="G4:I4"/>
    <mergeCell ref="J3:L3"/>
    <mergeCell ref="J4:L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M14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5" width="23" customWidth="1"/>
    <col min="6" max="6" width="20" hidden="1" customWidth="1"/>
    <col min="7" max="7" width="20" customWidth="1"/>
    <col min="8" max="8" width="23.28515625" customWidth="1"/>
    <col min="9" max="9" width="20" customWidth="1"/>
    <col min="10" max="10" width="21.85546875" customWidth="1"/>
    <col min="11" max="11" width="20" customWidth="1"/>
    <col min="12" max="12" width="22.140625" customWidth="1"/>
    <col min="13" max="13" width="20" customWidth="1"/>
  </cols>
  <sheetData>
    <row r="1" spans="1:13" ht="50.25" customHeight="1" x14ac:dyDescent="0.25">
      <c r="A1" s="371" t="s">
        <v>664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</row>
    <row r="2" spans="1:13" ht="15.75" x14ac:dyDescent="0.25">
      <c r="A2" s="372" t="s">
        <v>200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</row>
    <row r="3" spans="1:13" ht="35.25" customHeight="1" x14ac:dyDescent="0.25">
      <c r="A3" s="373" t="s">
        <v>201</v>
      </c>
      <c r="B3" s="374" t="s">
        <v>145</v>
      </c>
      <c r="C3" s="375" t="s">
        <v>316</v>
      </c>
      <c r="D3" s="374" t="s">
        <v>317</v>
      </c>
      <c r="E3" s="378" t="s">
        <v>335</v>
      </c>
      <c r="F3" s="378"/>
      <c r="G3" s="378"/>
      <c r="H3" s="378"/>
      <c r="I3" s="378"/>
      <c r="J3" s="378" t="s">
        <v>336</v>
      </c>
      <c r="K3" s="378"/>
      <c r="L3" s="378"/>
      <c r="M3" s="378"/>
    </row>
    <row r="4" spans="1:13" ht="35.25" customHeight="1" x14ac:dyDescent="0.25">
      <c r="A4" s="373"/>
      <c r="B4" s="374"/>
      <c r="C4" s="376"/>
      <c r="D4" s="374"/>
      <c r="E4" s="366" t="s">
        <v>318</v>
      </c>
      <c r="F4" s="366"/>
      <c r="G4" s="366"/>
      <c r="H4" s="366" t="s">
        <v>319</v>
      </c>
      <c r="I4" s="366"/>
      <c r="J4" s="366" t="s">
        <v>318</v>
      </c>
      <c r="K4" s="366"/>
      <c r="L4" s="366" t="s">
        <v>319</v>
      </c>
      <c r="M4" s="366"/>
    </row>
    <row r="5" spans="1:13" ht="51.75" customHeight="1" x14ac:dyDescent="0.25">
      <c r="A5" s="373"/>
      <c r="B5" s="374"/>
      <c r="C5" s="377"/>
      <c r="D5" s="374"/>
      <c r="E5" s="288" t="s">
        <v>320</v>
      </c>
      <c r="F5" s="288"/>
      <c r="G5" s="288" t="s">
        <v>321</v>
      </c>
      <c r="H5" s="288" t="s">
        <v>320</v>
      </c>
      <c r="I5" s="288" t="s">
        <v>321</v>
      </c>
      <c r="J5" s="288" t="s">
        <v>320</v>
      </c>
      <c r="K5" s="288" t="s">
        <v>321</v>
      </c>
      <c r="L5" s="288" t="s">
        <v>320</v>
      </c>
      <c r="M5" s="288" t="s">
        <v>321</v>
      </c>
    </row>
    <row r="6" spans="1:13" ht="61.5" customHeight="1" x14ac:dyDescent="0.25">
      <c r="A6" s="291">
        <v>1</v>
      </c>
      <c r="B6" s="289" t="s">
        <v>322</v>
      </c>
      <c r="C6" s="289" t="s">
        <v>323</v>
      </c>
      <c r="D6" s="367" t="s">
        <v>324</v>
      </c>
      <c r="E6" s="260">
        <f>J6*0.8</f>
        <v>1624.7513088000001</v>
      </c>
      <c r="F6" s="260"/>
      <c r="G6" s="260">
        <f>E6/2</f>
        <v>812.37565440000003</v>
      </c>
      <c r="H6" s="260">
        <f>E6*0.9</f>
        <v>1462.27617792</v>
      </c>
      <c r="I6" s="260">
        <f>H6/2</f>
        <v>731.13808896</v>
      </c>
      <c r="J6" s="260">
        <v>2030.939136</v>
      </c>
      <c r="K6" s="260">
        <f>J6/2</f>
        <v>1015.469568</v>
      </c>
      <c r="L6" s="260">
        <f>J6*0.9</f>
        <v>1827.8452224</v>
      </c>
      <c r="M6" s="260">
        <f>L6/2</f>
        <v>913.92261120000001</v>
      </c>
    </row>
    <row r="7" spans="1:13" ht="61.5" customHeight="1" x14ac:dyDescent="0.25">
      <c r="A7" s="291">
        <v>2</v>
      </c>
      <c r="B7" s="289" t="s">
        <v>325</v>
      </c>
      <c r="C7" s="289" t="s">
        <v>326</v>
      </c>
      <c r="D7" s="368"/>
      <c r="E7" s="260">
        <f t="shared" ref="E7:E10" si="0">J7*0.8</f>
        <v>1789.192</v>
      </c>
      <c r="F7" s="260"/>
      <c r="G7" s="260">
        <f t="shared" ref="G7:G10" si="1">E7/2</f>
        <v>894.596</v>
      </c>
      <c r="H7" s="260">
        <f t="shared" ref="H7:H10" si="2">E7*0.9</f>
        <v>1610.2728</v>
      </c>
      <c r="I7" s="260">
        <f t="shared" ref="I7:I10" si="3">H7/2</f>
        <v>805.13639999999998</v>
      </c>
      <c r="J7" s="260">
        <v>2236.4899999999998</v>
      </c>
      <c r="K7" s="260">
        <f t="shared" ref="K7:K10" si="4">J7/2</f>
        <v>1118.2449999999999</v>
      </c>
      <c r="L7" s="260">
        <f t="shared" ref="L7:L10" si="5">J7*0.9</f>
        <v>2012.8409999999999</v>
      </c>
      <c r="M7" s="260">
        <f t="shared" ref="M7:M10" si="6">L7/2</f>
        <v>1006.4204999999999</v>
      </c>
    </row>
    <row r="8" spans="1:13" ht="61.5" customHeight="1" x14ac:dyDescent="0.25">
      <c r="A8" s="291">
        <v>3</v>
      </c>
      <c r="B8" s="289" t="s">
        <v>327</v>
      </c>
      <c r="C8" s="289" t="s">
        <v>328</v>
      </c>
      <c r="D8" s="368"/>
      <c r="E8" s="260">
        <f t="shared" si="0"/>
        <v>1493.16</v>
      </c>
      <c r="F8" s="260"/>
      <c r="G8" s="260">
        <f t="shared" si="1"/>
        <v>746.58</v>
      </c>
      <c r="H8" s="260">
        <f t="shared" si="2"/>
        <v>1343.8440000000001</v>
      </c>
      <c r="I8" s="260">
        <f t="shared" si="3"/>
        <v>671.92200000000003</v>
      </c>
      <c r="J8" s="260">
        <v>1866.45</v>
      </c>
      <c r="K8" s="260">
        <f t="shared" si="4"/>
        <v>933.22500000000002</v>
      </c>
      <c r="L8" s="260">
        <f t="shared" si="5"/>
        <v>1679.8050000000001</v>
      </c>
      <c r="M8" s="260">
        <f t="shared" si="6"/>
        <v>839.90250000000003</v>
      </c>
    </row>
    <row r="9" spans="1:13" ht="61.5" customHeight="1" x14ac:dyDescent="0.25">
      <c r="A9" s="292">
        <v>4</v>
      </c>
      <c r="B9" s="290" t="s">
        <v>329</v>
      </c>
      <c r="C9" s="290" t="s">
        <v>330</v>
      </c>
      <c r="D9" s="368"/>
      <c r="E9" s="260">
        <f t="shared" si="0"/>
        <v>1797.3200000000002</v>
      </c>
      <c r="F9" s="260"/>
      <c r="G9" s="260">
        <f t="shared" si="1"/>
        <v>898.66000000000008</v>
      </c>
      <c r="H9" s="260">
        <f t="shared" si="2"/>
        <v>1617.5880000000002</v>
      </c>
      <c r="I9" s="260">
        <f t="shared" si="3"/>
        <v>808.7940000000001</v>
      </c>
      <c r="J9" s="260">
        <v>2246.65</v>
      </c>
      <c r="K9" s="260">
        <f t="shared" si="4"/>
        <v>1123.325</v>
      </c>
      <c r="L9" s="260">
        <f t="shared" si="5"/>
        <v>2021.9850000000001</v>
      </c>
      <c r="M9" s="260">
        <f t="shared" si="6"/>
        <v>1010.9925000000001</v>
      </c>
    </row>
    <row r="10" spans="1:13" ht="61.5" customHeight="1" x14ac:dyDescent="0.25">
      <c r="A10" s="292">
        <v>5</v>
      </c>
      <c r="B10" s="290" t="s">
        <v>331</v>
      </c>
      <c r="C10" s="290" t="s">
        <v>332</v>
      </c>
      <c r="D10" s="369"/>
      <c r="E10" s="260">
        <f t="shared" si="0"/>
        <v>1763.8560000000002</v>
      </c>
      <c r="F10" s="260"/>
      <c r="G10" s="260">
        <f t="shared" si="1"/>
        <v>881.92800000000011</v>
      </c>
      <c r="H10" s="260">
        <f t="shared" si="2"/>
        <v>1587.4704000000002</v>
      </c>
      <c r="I10" s="260">
        <f t="shared" si="3"/>
        <v>793.73520000000008</v>
      </c>
      <c r="J10" s="260">
        <v>2204.8200000000002</v>
      </c>
      <c r="K10" s="260">
        <f t="shared" si="4"/>
        <v>1102.4100000000001</v>
      </c>
      <c r="L10" s="260">
        <f t="shared" si="5"/>
        <v>1984.3380000000002</v>
      </c>
      <c r="M10" s="260">
        <f t="shared" si="6"/>
        <v>992.1690000000001</v>
      </c>
    </row>
    <row r="11" spans="1:13" ht="15.75" x14ac:dyDescent="0.25">
      <c r="A11" s="44"/>
      <c r="B11" s="118"/>
      <c r="C11" s="118"/>
      <c r="D11" s="118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3" ht="34.5" customHeight="1" x14ac:dyDescent="0.25">
      <c r="A12" s="120" t="s">
        <v>303</v>
      </c>
      <c r="B12" s="370" t="s">
        <v>333</v>
      </c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</row>
    <row r="14" spans="1:13" x14ac:dyDescent="0.25">
      <c r="D14" s="246"/>
    </row>
  </sheetData>
  <mergeCells count="14">
    <mergeCell ref="J4:K4"/>
    <mergeCell ref="L4:M4"/>
    <mergeCell ref="D6:D10"/>
    <mergeCell ref="B12:M12"/>
    <mergeCell ref="A1:M1"/>
    <mergeCell ref="A2:M2"/>
    <mergeCell ref="A3:A5"/>
    <mergeCell ref="B3:B5"/>
    <mergeCell ref="C3:C5"/>
    <mergeCell ref="D3:D5"/>
    <mergeCell ref="E3:I3"/>
    <mergeCell ref="J3:M3"/>
    <mergeCell ref="E4:G4"/>
    <mergeCell ref="H4:I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E9E06-5746-43AC-A0FA-56542018C348}">
  <sheetPr>
    <pageSetUpPr fitToPage="1"/>
  </sheetPr>
  <dimension ref="A1:R25"/>
  <sheetViews>
    <sheetView zoomScale="60" zoomScaleNormal="60" workbookViewId="0">
      <selection activeCell="C17" sqref="C17"/>
    </sheetView>
  </sheetViews>
  <sheetFormatPr defaultRowHeight="15" x14ac:dyDescent="0.25"/>
  <cols>
    <col min="1" max="1" width="4.85546875" style="184" customWidth="1"/>
    <col min="2" max="2" width="19" style="184" customWidth="1"/>
    <col min="3" max="3" width="37.85546875" style="318" customWidth="1"/>
    <col min="4" max="4" width="39.28515625" style="184" customWidth="1"/>
    <col min="5" max="5" width="29.42578125" style="184" customWidth="1"/>
    <col min="6" max="6" width="20" style="319" customWidth="1"/>
    <col min="7" max="10" width="20" style="320" customWidth="1"/>
    <col min="11" max="13" width="20" style="184" customWidth="1"/>
    <col min="14" max="16" width="9.140625" style="184"/>
    <col min="17" max="17" width="11.85546875" style="184" customWidth="1"/>
    <col min="18" max="18" width="9.140625" style="184"/>
  </cols>
  <sheetData>
    <row r="1" spans="1:13" ht="55.5" customHeight="1" x14ac:dyDescent="0.25">
      <c r="A1" s="387" t="s">
        <v>674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</row>
    <row r="2" spans="1:13" ht="20.25" x14ac:dyDescent="0.25">
      <c r="A2" s="388" t="s">
        <v>200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</row>
    <row r="3" spans="1:13" ht="35.25" customHeight="1" x14ac:dyDescent="0.25">
      <c r="A3" s="389" t="s">
        <v>201</v>
      </c>
      <c r="B3" s="390" t="s">
        <v>145</v>
      </c>
      <c r="C3" s="391" t="s">
        <v>316</v>
      </c>
      <c r="D3" s="391" t="s">
        <v>638</v>
      </c>
      <c r="E3" s="391" t="s">
        <v>317</v>
      </c>
      <c r="F3" s="394" t="s">
        <v>335</v>
      </c>
      <c r="G3" s="394"/>
      <c r="H3" s="394"/>
      <c r="I3" s="394"/>
      <c r="J3" s="395" t="s">
        <v>336</v>
      </c>
      <c r="K3" s="395"/>
      <c r="L3" s="395"/>
      <c r="M3" s="395"/>
    </row>
    <row r="4" spans="1:13" ht="35.25" customHeight="1" x14ac:dyDescent="0.25">
      <c r="A4" s="389"/>
      <c r="B4" s="390"/>
      <c r="C4" s="392"/>
      <c r="D4" s="392"/>
      <c r="E4" s="392"/>
      <c r="F4" s="380" t="s">
        <v>318</v>
      </c>
      <c r="G4" s="380"/>
      <c r="H4" s="380" t="s">
        <v>319</v>
      </c>
      <c r="I4" s="380"/>
      <c r="J4" s="381" t="s">
        <v>318</v>
      </c>
      <c r="K4" s="381"/>
      <c r="L4" s="381" t="s">
        <v>319</v>
      </c>
      <c r="M4" s="381"/>
    </row>
    <row r="5" spans="1:13" ht="51.75" customHeight="1" x14ac:dyDescent="0.25">
      <c r="A5" s="389"/>
      <c r="B5" s="390"/>
      <c r="C5" s="393"/>
      <c r="D5" s="393"/>
      <c r="E5" s="393"/>
      <c r="F5" s="303" t="s">
        <v>320</v>
      </c>
      <c r="G5" s="303" t="s">
        <v>321</v>
      </c>
      <c r="H5" s="303" t="s">
        <v>320</v>
      </c>
      <c r="I5" s="303" t="s">
        <v>321</v>
      </c>
      <c r="J5" s="303" t="s">
        <v>320</v>
      </c>
      <c r="K5" s="304" t="s">
        <v>321</v>
      </c>
      <c r="L5" s="304" t="s">
        <v>320</v>
      </c>
      <c r="M5" s="304" t="s">
        <v>321</v>
      </c>
    </row>
    <row r="6" spans="1:13" ht="61.5" customHeight="1" x14ac:dyDescent="0.25">
      <c r="A6" s="305">
        <v>1</v>
      </c>
      <c r="B6" s="306" t="s">
        <v>627</v>
      </c>
      <c r="C6" s="307" t="s">
        <v>640</v>
      </c>
      <c r="D6" s="306" t="s">
        <v>639</v>
      </c>
      <c r="E6" s="382" t="s">
        <v>647</v>
      </c>
      <c r="F6" s="302">
        <f>J6*0.75</f>
        <v>1309.8600000000001</v>
      </c>
      <c r="G6" s="302">
        <f>F6/2</f>
        <v>654.93000000000006</v>
      </c>
      <c r="H6" s="302">
        <f>L6*0.75</f>
        <v>1047.8880000000001</v>
      </c>
      <c r="I6" s="302">
        <f>M6*0.75</f>
        <v>523.94400000000007</v>
      </c>
      <c r="J6" s="302">
        <v>1746.48</v>
      </c>
      <c r="K6" s="302">
        <f>J6/2</f>
        <v>873.24</v>
      </c>
      <c r="L6" s="302">
        <f>J6*0.8</f>
        <v>1397.1840000000002</v>
      </c>
      <c r="M6" s="302">
        <f>L6/2</f>
        <v>698.5920000000001</v>
      </c>
    </row>
    <row r="7" spans="1:13" ht="61.5" customHeight="1" x14ac:dyDescent="0.25">
      <c r="A7" s="305">
        <v>2</v>
      </c>
      <c r="B7" s="306" t="s">
        <v>634</v>
      </c>
      <c r="C7" s="307" t="s">
        <v>635</v>
      </c>
      <c r="D7" s="306" t="s">
        <v>641</v>
      </c>
      <c r="E7" s="383"/>
      <c r="F7" s="302">
        <f t="shared" ref="F7:F14" si="0">J7*0.75</f>
        <v>1309.8600000000001</v>
      </c>
      <c r="G7" s="302">
        <f t="shared" ref="G7:G14" si="1">F7/2</f>
        <v>654.93000000000006</v>
      </c>
      <c r="H7" s="302">
        <f t="shared" ref="H7:I14" si="2">L7*0.75</f>
        <v>1047.8880000000001</v>
      </c>
      <c r="I7" s="302">
        <f t="shared" si="2"/>
        <v>523.94400000000007</v>
      </c>
      <c r="J7" s="302">
        <v>1746.48</v>
      </c>
      <c r="K7" s="302">
        <f t="shared" ref="K7:K14" si="3">J7/2</f>
        <v>873.24</v>
      </c>
      <c r="L7" s="302">
        <f t="shared" ref="L7:L14" si="4">J7*0.8</f>
        <v>1397.1840000000002</v>
      </c>
      <c r="M7" s="302">
        <f t="shared" ref="M7:M14" si="5">L7/2</f>
        <v>698.5920000000001</v>
      </c>
    </row>
    <row r="8" spans="1:13" ht="61.5" customHeight="1" x14ac:dyDescent="0.25">
      <c r="A8" s="305">
        <v>3</v>
      </c>
      <c r="B8" s="306" t="s">
        <v>325</v>
      </c>
      <c r="C8" s="307" t="s">
        <v>326</v>
      </c>
      <c r="D8" s="306" t="s">
        <v>326</v>
      </c>
      <c r="E8" s="383"/>
      <c r="F8" s="302">
        <f t="shared" si="0"/>
        <v>1309.8600000000001</v>
      </c>
      <c r="G8" s="302">
        <f t="shared" si="1"/>
        <v>654.93000000000006</v>
      </c>
      <c r="H8" s="302">
        <f t="shared" si="2"/>
        <v>1047.8880000000001</v>
      </c>
      <c r="I8" s="302">
        <f t="shared" si="2"/>
        <v>523.94400000000007</v>
      </c>
      <c r="J8" s="302">
        <v>1746.48</v>
      </c>
      <c r="K8" s="302">
        <f t="shared" si="3"/>
        <v>873.24</v>
      </c>
      <c r="L8" s="302">
        <f t="shared" si="4"/>
        <v>1397.1840000000002</v>
      </c>
      <c r="M8" s="302">
        <f t="shared" si="5"/>
        <v>698.5920000000001</v>
      </c>
    </row>
    <row r="9" spans="1:13" ht="61.5" customHeight="1" x14ac:dyDescent="0.25">
      <c r="A9" s="305">
        <v>4</v>
      </c>
      <c r="B9" s="306" t="s">
        <v>628</v>
      </c>
      <c r="C9" s="307" t="s">
        <v>629</v>
      </c>
      <c r="D9" s="306" t="s">
        <v>642</v>
      </c>
      <c r="E9" s="383"/>
      <c r="F9" s="302">
        <f t="shared" si="0"/>
        <v>1309.8600000000001</v>
      </c>
      <c r="G9" s="302">
        <f t="shared" si="1"/>
        <v>654.93000000000006</v>
      </c>
      <c r="H9" s="302">
        <f t="shared" si="2"/>
        <v>1047.8880000000001</v>
      </c>
      <c r="I9" s="302">
        <f t="shared" si="2"/>
        <v>523.94400000000007</v>
      </c>
      <c r="J9" s="302">
        <v>1746.48</v>
      </c>
      <c r="K9" s="302">
        <f t="shared" si="3"/>
        <v>873.24</v>
      </c>
      <c r="L9" s="302">
        <f t="shared" si="4"/>
        <v>1397.1840000000002</v>
      </c>
      <c r="M9" s="302">
        <f t="shared" si="5"/>
        <v>698.5920000000001</v>
      </c>
    </row>
    <row r="10" spans="1:13" ht="61.5" customHeight="1" x14ac:dyDescent="0.25">
      <c r="A10" s="308">
        <v>5</v>
      </c>
      <c r="B10" s="309" t="s">
        <v>630</v>
      </c>
      <c r="C10" s="310" t="s">
        <v>631</v>
      </c>
      <c r="D10" s="309" t="s">
        <v>643</v>
      </c>
      <c r="E10" s="383"/>
      <c r="F10" s="302">
        <f t="shared" si="0"/>
        <v>1309.8600000000001</v>
      </c>
      <c r="G10" s="302">
        <f t="shared" si="1"/>
        <v>654.93000000000006</v>
      </c>
      <c r="H10" s="302">
        <f t="shared" si="2"/>
        <v>1047.8880000000001</v>
      </c>
      <c r="I10" s="302">
        <f t="shared" si="2"/>
        <v>523.94400000000007</v>
      </c>
      <c r="J10" s="302">
        <v>1746.48</v>
      </c>
      <c r="K10" s="302">
        <f t="shared" si="3"/>
        <v>873.24</v>
      </c>
      <c r="L10" s="302">
        <f t="shared" si="4"/>
        <v>1397.1840000000002</v>
      </c>
      <c r="M10" s="302">
        <f t="shared" si="5"/>
        <v>698.5920000000001</v>
      </c>
    </row>
    <row r="11" spans="1:13" ht="61.5" customHeight="1" x14ac:dyDescent="0.25">
      <c r="A11" s="311">
        <v>6</v>
      </c>
      <c r="B11" s="312" t="s">
        <v>636</v>
      </c>
      <c r="C11" s="313" t="s">
        <v>637</v>
      </c>
      <c r="D11" s="312" t="s">
        <v>644</v>
      </c>
      <c r="E11" s="383"/>
      <c r="F11" s="302">
        <f t="shared" si="0"/>
        <v>1309.8600000000001</v>
      </c>
      <c r="G11" s="302">
        <f t="shared" si="1"/>
        <v>654.93000000000006</v>
      </c>
      <c r="H11" s="302">
        <f t="shared" si="2"/>
        <v>1047.8880000000001</v>
      </c>
      <c r="I11" s="302">
        <f t="shared" si="2"/>
        <v>523.94400000000007</v>
      </c>
      <c r="J11" s="302">
        <v>1746.48</v>
      </c>
      <c r="K11" s="302">
        <f t="shared" si="3"/>
        <v>873.24</v>
      </c>
      <c r="L11" s="302">
        <f t="shared" si="4"/>
        <v>1397.1840000000002</v>
      </c>
      <c r="M11" s="302">
        <f t="shared" si="5"/>
        <v>698.5920000000001</v>
      </c>
    </row>
    <row r="12" spans="1:13" ht="61.5" customHeight="1" x14ac:dyDescent="0.25">
      <c r="A12" s="308">
        <v>7</v>
      </c>
      <c r="B12" s="309" t="s">
        <v>632</v>
      </c>
      <c r="C12" s="310" t="s">
        <v>633</v>
      </c>
      <c r="D12" s="309" t="s">
        <v>645</v>
      </c>
      <c r="E12" s="383"/>
      <c r="F12" s="302">
        <f t="shared" si="0"/>
        <v>1309.8600000000001</v>
      </c>
      <c r="G12" s="302">
        <f t="shared" si="1"/>
        <v>654.93000000000006</v>
      </c>
      <c r="H12" s="302">
        <f t="shared" si="2"/>
        <v>1047.8880000000001</v>
      </c>
      <c r="I12" s="302">
        <f t="shared" si="2"/>
        <v>523.94400000000007</v>
      </c>
      <c r="J12" s="302">
        <v>1746.48</v>
      </c>
      <c r="K12" s="302">
        <f t="shared" si="3"/>
        <v>873.24</v>
      </c>
      <c r="L12" s="302">
        <f t="shared" si="4"/>
        <v>1397.1840000000002</v>
      </c>
      <c r="M12" s="302">
        <f t="shared" si="5"/>
        <v>698.5920000000001</v>
      </c>
    </row>
    <row r="13" spans="1:13" ht="61.5" customHeight="1" x14ac:dyDescent="0.25">
      <c r="A13" s="308">
        <v>8</v>
      </c>
      <c r="B13" s="309" t="s">
        <v>322</v>
      </c>
      <c r="C13" s="310" t="s">
        <v>323</v>
      </c>
      <c r="D13" s="309" t="s">
        <v>323</v>
      </c>
      <c r="E13" s="383"/>
      <c r="F13" s="302">
        <f t="shared" si="0"/>
        <v>1309.8600000000001</v>
      </c>
      <c r="G13" s="302">
        <f t="shared" si="1"/>
        <v>654.93000000000006</v>
      </c>
      <c r="H13" s="302">
        <f t="shared" si="2"/>
        <v>1047.8880000000001</v>
      </c>
      <c r="I13" s="302">
        <f t="shared" si="2"/>
        <v>523.94400000000007</v>
      </c>
      <c r="J13" s="302">
        <v>1746.48</v>
      </c>
      <c r="K13" s="302">
        <f t="shared" si="3"/>
        <v>873.24</v>
      </c>
      <c r="L13" s="302">
        <f t="shared" si="4"/>
        <v>1397.1840000000002</v>
      </c>
      <c r="M13" s="302">
        <f t="shared" si="5"/>
        <v>698.5920000000001</v>
      </c>
    </row>
    <row r="14" spans="1:13" ht="75" x14ac:dyDescent="0.25">
      <c r="A14" s="308">
        <v>9</v>
      </c>
      <c r="B14" s="314" t="s">
        <v>625</v>
      </c>
      <c r="C14" s="310" t="s">
        <v>626</v>
      </c>
      <c r="D14" s="309" t="s">
        <v>646</v>
      </c>
      <c r="E14" s="383"/>
      <c r="F14" s="302">
        <f t="shared" si="0"/>
        <v>1309.8600000000001</v>
      </c>
      <c r="G14" s="302">
        <f t="shared" si="1"/>
        <v>654.93000000000006</v>
      </c>
      <c r="H14" s="302">
        <f t="shared" si="2"/>
        <v>1047.8880000000001</v>
      </c>
      <c r="I14" s="302">
        <f t="shared" si="2"/>
        <v>523.94400000000007</v>
      </c>
      <c r="J14" s="302">
        <v>1746.48</v>
      </c>
      <c r="K14" s="302">
        <f t="shared" si="3"/>
        <v>873.24</v>
      </c>
      <c r="L14" s="302">
        <f t="shared" si="4"/>
        <v>1397.1840000000002</v>
      </c>
      <c r="M14" s="302">
        <f t="shared" si="5"/>
        <v>698.5920000000001</v>
      </c>
    </row>
    <row r="15" spans="1:13" ht="75" x14ac:dyDescent="0.25">
      <c r="A15" s="379">
        <v>10</v>
      </c>
      <c r="B15" s="315" t="s">
        <v>675</v>
      </c>
      <c r="C15" s="316" t="s">
        <v>676</v>
      </c>
      <c r="D15" s="385" t="s">
        <v>677</v>
      </c>
      <c r="E15" s="383"/>
      <c r="F15" s="386">
        <v>1215.8399999999999</v>
      </c>
      <c r="G15" s="386">
        <f>F15/2</f>
        <v>607.91999999999996</v>
      </c>
      <c r="H15" s="386">
        <f>F15*0.8</f>
        <v>972.67200000000003</v>
      </c>
      <c r="I15" s="386">
        <f>H15/2</f>
        <v>486.33600000000001</v>
      </c>
      <c r="J15" s="386">
        <v>2288.64</v>
      </c>
      <c r="K15" s="386">
        <f>J15/2</f>
        <v>1144.32</v>
      </c>
      <c r="L15" s="386">
        <f>J15*0.8</f>
        <v>1830.912</v>
      </c>
      <c r="M15" s="386">
        <f>L15/2</f>
        <v>915.45600000000002</v>
      </c>
    </row>
    <row r="16" spans="1:13" ht="56.25" x14ac:dyDescent="0.25">
      <c r="A16" s="379"/>
      <c r="B16" s="315" t="s">
        <v>678</v>
      </c>
      <c r="C16" s="316" t="s">
        <v>679</v>
      </c>
      <c r="D16" s="385"/>
      <c r="E16" s="383"/>
      <c r="F16" s="386"/>
      <c r="G16" s="386"/>
      <c r="H16" s="386"/>
      <c r="I16" s="386"/>
      <c r="J16" s="386"/>
      <c r="K16" s="386"/>
      <c r="L16" s="386"/>
      <c r="M16" s="386"/>
    </row>
    <row r="17" spans="1:13" ht="56.25" x14ac:dyDescent="0.25">
      <c r="A17" s="379"/>
      <c r="B17" s="315" t="s">
        <v>682</v>
      </c>
      <c r="C17" s="316" t="s">
        <v>683</v>
      </c>
      <c r="D17" s="385"/>
      <c r="E17" s="384"/>
      <c r="F17" s="386"/>
      <c r="G17" s="386"/>
      <c r="H17" s="386"/>
      <c r="I17" s="386"/>
      <c r="J17" s="386"/>
      <c r="K17" s="386"/>
      <c r="L17" s="386"/>
      <c r="M17" s="386"/>
    </row>
    <row r="18" spans="1:13" ht="34.5" customHeight="1" x14ac:dyDescent="0.25">
      <c r="A18" s="255" t="s">
        <v>303</v>
      </c>
      <c r="B18" s="357" t="s">
        <v>333</v>
      </c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</row>
    <row r="19" spans="1:13" ht="70.5" customHeight="1" x14ac:dyDescent="0.25">
      <c r="A19" s="317" t="s">
        <v>437</v>
      </c>
      <c r="B19" s="357" t="s">
        <v>648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7"/>
    </row>
    <row r="22" spans="1:13" x14ac:dyDescent="0.25">
      <c r="B22" s="184" t="s">
        <v>675</v>
      </c>
      <c r="C22" s="318" t="s">
        <v>676</v>
      </c>
    </row>
    <row r="23" spans="1:13" x14ac:dyDescent="0.25">
      <c r="B23" s="184" t="s">
        <v>678</v>
      </c>
      <c r="C23" s="318" t="s">
        <v>679</v>
      </c>
    </row>
    <row r="24" spans="1:13" x14ac:dyDescent="0.25">
      <c r="B24" s="184" t="s">
        <v>680</v>
      </c>
      <c r="C24" s="318" t="s">
        <v>681</v>
      </c>
    </row>
    <row r="25" spans="1:13" x14ac:dyDescent="0.25">
      <c r="B25" s="184" t="s">
        <v>682</v>
      </c>
      <c r="C25" s="318" t="s">
        <v>683</v>
      </c>
    </row>
  </sheetData>
  <mergeCells count="26">
    <mergeCell ref="A1:M1"/>
    <mergeCell ref="A2:M2"/>
    <mergeCell ref="A3:A5"/>
    <mergeCell ref="B3:B5"/>
    <mergeCell ref="C3:C5"/>
    <mergeCell ref="D3:D5"/>
    <mergeCell ref="E3:E5"/>
    <mergeCell ref="F3:I3"/>
    <mergeCell ref="J3:M3"/>
    <mergeCell ref="F4:G4"/>
    <mergeCell ref="A15:A17"/>
    <mergeCell ref="B19:M19"/>
    <mergeCell ref="H4:I4"/>
    <mergeCell ref="J4:K4"/>
    <mergeCell ref="L4:M4"/>
    <mergeCell ref="E6:E17"/>
    <mergeCell ref="D15:D17"/>
    <mergeCell ref="F15:F17"/>
    <mergeCell ref="G15:G17"/>
    <mergeCell ref="H15:H17"/>
    <mergeCell ref="I15:I17"/>
    <mergeCell ref="J15:J17"/>
    <mergeCell ref="K15:K17"/>
    <mergeCell ref="L15:L17"/>
    <mergeCell ref="M15:M17"/>
    <mergeCell ref="B18:M18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683E2-71CD-4DEE-8626-2BF099575BEE}">
  <sheetPr>
    <pageSetUpPr fitToPage="1"/>
  </sheetPr>
  <dimension ref="A1:L12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371" t="s">
        <v>334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ht="15.75" x14ac:dyDescent="0.25">
      <c r="A2" s="372" t="s">
        <v>200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</row>
    <row r="3" spans="1:12" ht="35.25" customHeight="1" x14ac:dyDescent="0.25">
      <c r="A3" s="373" t="s">
        <v>201</v>
      </c>
      <c r="B3" s="374" t="s">
        <v>145</v>
      </c>
      <c r="C3" s="375" t="s">
        <v>316</v>
      </c>
      <c r="D3" s="374" t="s">
        <v>317</v>
      </c>
      <c r="E3" s="400" t="s">
        <v>335</v>
      </c>
      <c r="F3" s="400"/>
      <c r="G3" s="400"/>
      <c r="H3" s="400"/>
      <c r="I3" s="400" t="s">
        <v>336</v>
      </c>
      <c r="J3" s="400"/>
      <c r="K3" s="400"/>
      <c r="L3" s="400"/>
    </row>
    <row r="4" spans="1:12" ht="35.25" customHeight="1" x14ac:dyDescent="0.25">
      <c r="A4" s="373"/>
      <c r="B4" s="374"/>
      <c r="C4" s="376"/>
      <c r="D4" s="374"/>
      <c r="E4" s="396" t="s">
        <v>318</v>
      </c>
      <c r="F4" s="396"/>
      <c r="G4" s="396" t="s">
        <v>319</v>
      </c>
      <c r="H4" s="396"/>
      <c r="I4" s="396" t="s">
        <v>318</v>
      </c>
      <c r="J4" s="396"/>
      <c r="K4" s="396" t="s">
        <v>319</v>
      </c>
      <c r="L4" s="396"/>
    </row>
    <row r="5" spans="1:12" ht="51.75" customHeight="1" x14ac:dyDescent="0.25">
      <c r="A5" s="373"/>
      <c r="B5" s="374"/>
      <c r="C5" s="377"/>
      <c r="D5" s="374"/>
      <c r="E5" s="293" t="s">
        <v>320</v>
      </c>
      <c r="F5" s="293" t="s">
        <v>321</v>
      </c>
      <c r="G5" s="293" t="s">
        <v>320</v>
      </c>
      <c r="H5" s="293" t="s">
        <v>321</v>
      </c>
      <c r="I5" s="293" t="s">
        <v>320</v>
      </c>
      <c r="J5" s="293" t="s">
        <v>321</v>
      </c>
      <c r="K5" s="293" t="s">
        <v>320</v>
      </c>
      <c r="L5" s="293" t="s">
        <v>321</v>
      </c>
    </row>
    <row r="6" spans="1:12" ht="61.5" customHeight="1" x14ac:dyDescent="0.25">
      <c r="A6" s="117">
        <v>1</v>
      </c>
      <c r="B6" s="111" t="s">
        <v>322</v>
      </c>
      <c r="C6" s="111" t="s">
        <v>323</v>
      </c>
      <c r="D6" s="397" t="s">
        <v>324</v>
      </c>
      <c r="E6" s="294">
        <f>I6*0.7</f>
        <v>851.08800000000008</v>
      </c>
      <c r="F6" s="294">
        <f>J6*0.7</f>
        <v>283.69600000000003</v>
      </c>
      <c r="G6" s="294">
        <f>K6*0.7</f>
        <v>893.64240000000018</v>
      </c>
      <c r="H6" s="294">
        <f>L6*0.7</f>
        <v>303.55472000000003</v>
      </c>
      <c r="I6" s="116">
        <f>1430.4*0.85</f>
        <v>1215.8400000000001</v>
      </c>
      <c r="J6" s="294">
        <f>I6/3</f>
        <v>405.28000000000003</v>
      </c>
      <c r="K6" s="294">
        <f>I6*1.05</f>
        <v>1276.6320000000003</v>
      </c>
      <c r="L6" s="294">
        <f>J6*1.07</f>
        <v>433.64960000000008</v>
      </c>
    </row>
    <row r="7" spans="1:12" ht="61.5" customHeight="1" x14ac:dyDescent="0.25">
      <c r="A7" s="117">
        <v>2</v>
      </c>
      <c r="B7" s="111" t="s">
        <v>325</v>
      </c>
      <c r="C7" s="111" t="s">
        <v>326</v>
      </c>
      <c r="D7" s="398"/>
      <c r="E7" s="294">
        <f t="shared" ref="E7:H10" si="0">I7*0.7</f>
        <v>1186.0161599999999</v>
      </c>
      <c r="F7" s="294">
        <f t="shared" si="0"/>
        <v>395.33871999999997</v>
      </c>
      <c r="G7" s="294">
        <f t="shared" si="0"/>
        <v>1245.3169680000001</v>
      </c>
      <c r="H7" s="294">
        <f t="shared" si="0"/>
        <v>423.01243040000003</v>
      </c>
      <c r="I7" s="116">
        <f>I10*1.03</f>
        <v>1694.3088</v>
      </c>
      <c r="J7" s="294">
        <f t="shared" ref="J7:J10" si="1">I7/3</f>
        <v>564.76959999999997</v>
      </c>
      <c r="K7" s="294">
        <f t="shared" ref="K7:K10" si="2">I7*1.05</f>
        <v>1779.0242400000002</v>
      </c>
      <c r="L7" s="294">
        <f t="shared" ref="L7:L10" si="3">J7*1.07</f>
        <v>604.30347200000006</v>
      </c>
    </row>
    <row r="8" spans="1:12" ht="61.5" customHeight="1" x14ac:dyDescent="0.25">
      <c r="A8" s="117">
        <v>3</v>
      </c>
      <c r="B8" s="111" t="s">
        <v>327</v>
      </c>
      <c r="C8" s="111" t="s">
        <v>328</v>
      </c>
      <c r="D8" s="398"/>
      <c r="E8" s="294">
        <f t="shared" si="0"/>
        <v>889.51211999999998</v>
      </c>
      <c r="F8" s="294">
        <f t="shared" si="0"/>
        <v>296.50403999999997</v>
      </c>
      <c r="G8" s="294">
        <f t="shared" si="0"/>
        <v>933.98772599999995</v>
      </c>
      <c r="H8" s="294">
        <f t="shared" si="0"/>
        <v>317.25932280000001</v>
      </c>
      <c r="I8" s="116">
        <f>I9*0.75</f>
        <v>1270.7316000000001</v>
      </c>
      <c r="J8" s="294">
        <f t="shared" si="1"/>
        <v>423.5772</v>
      </c>
      <c r="K8" s="294">
        <f t="shared" si="2"/>
        <v>1334.26818</v>
      </c>
      <c r="L8" s="294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398"/>
      <c r="E9" s="294">
        <f t="shared" si="0"/>
        <v>1186.0161599999999</v>
      </c>
      <c r="F9" s="294">
        <f t="shared" si="0"/>
        <v>395.33871999999997</v>
      </c>
      <c r="G9" s="294">
        <f t="shared" si="0"/>
        <v>1245.3169680000001</v>
      </c>
      <c r="H9" s="294">
        <f t="shared" si="0"/>
        <v>423.01243040000003</v>
      </c>
      <c r="I9" s="294">
        <f>I7</f>
        <v>1694.3088</v>
      </c>
      <c r="J9" s="294">
        <f t="shared" si="1"/>
        <v>564.76959999999997</v>
      </c>
      <c r="K9" s="294">
        <f t="shared" si="2"/>
        <v>1779.0242400000002</v>
      </c>
      <c r="L9" s="294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399"/>
      <c r="E10" s="294">
        <f t="shared" si="0"/>
        <v>1151.472</v>
      </c>
      <c r="F10" s="294">
        <f t="shared" si="0"/>
        <v>383.82400000000001</v>
      </c>
      <c r="G10" s="294">
        <f t="shared" si="0"/>
        <v>1209.0455999999999</v>
      </c>
      <c r="H10" s="294">
        <f t="shared" si="0"/>
        <v>410.69168000000008</v>
      </c>
      <c r="I10" s="294">
        <f>1430.4*1.15</f>
        <v>1644.96</v>
      </c>
      <c r="J10" s="294">
        <f t="shared" si="1"/>
        <v>548.32000000000005</v>
      </c>
      <c r="K10" s="294">
        <f t="shared" si="2"/>
        <v>1727.2080000000001</v>
      </c>
      <c r="L10" s="294">
        <f t="shared" si="3"/>
        <v>586.70240000000013</v>
      </c>
    </row>
    <row r="11" spans="1:12" ht="15.75" x14ac:dyDescent="0.25">
      <c r="A11" s="44"/>
      <c r="B11" s="118"/>
      <c r="C11" s="118"/>
      <c r="D11" s="118"/>
      <c r="E11" s="119"/>
      <c r="F11" s="119"/>
      <c r="G11" s="119"/>
      <c r="H11" s="119"/>
      <c r="I11" s="119"/>
      <c r="J11" s="119"/>
      <c r="K11" s="119"/>
      <c r="L11" s="119"/>
    </row>
    <row r="12" spans="1:12" ht="34.5" customHeight="1" x14ac:dyDescent="0.25">
      <c r="A12" s="120" t="s">
        <v>303</v>
      </c>
      <c r="B12" s="370" t="s">
        <v>333</v>
      </c>
      <c r="C12" s="370"/>
      <c r="D12" s="370"/>
      <c r="E12" s="370"/>
      <c r="F12" s="370"/>
      <c r="G12" s="370"/>
      <c r="H12" s="370"/>
      <c r="I12" s="370"/>
      <c r="J12" s="370"/>
      <c r="K12" s="370"/>
      <c r="L12" s="370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9B42E-5D8D-4BFE-8990-FF2BADAB1E9B}">
  <sheetPr>
    <pageSetUpPr fitToPage="1"/>
  </sheetPr>
  <dimension ref="A1:M23"/>
  <sheetViews>
    <sheetView zoomScale="80" zoomScaleNormal="80" workbookViewId="0">
      <selection activeCell="G11" sqref="G11:G14"/>
    </sheetView>
  </sheetViews>
  <sheetFormatPr defaultRowHeight="15" x14ac:dyDescent="0.25"/>
  <cols>
    <col min="1" max="1" width="4.85546875" customWidth="1"/>
    <col min="2" max="2" width="14.7109375" customWidth="1"/>
    <col min="3" max="3" width="33.85546875" customWidth="1"/>
    <col min="4" max="4" width="29.42578125" customWidth="1"/>
    <col min="5" max="5" width="25.5703125" customWidth="1"/>
    <col min="6" max="6" width="23" style="325" customWidth="1"/>
    <col min="7" max="7" width="20" style="325" customWidth="1"/>
    <col min="8" max="8" width="23.28515625" style="325" customWidth="1"/>
    <col min="9" max="9" width="20" style="325" customWidth="1"/>
    <col min="10" max="10" width="21.85546875" style="325" customWidth="1"/>
    <col min="11" max="11" width="20" style="325" customWidth="1"/>
    <col min="12" max="12" width="22.140625" style="325" customWidth="1"/>
    <col min="13" max="13" width="20" style="325" customWidth="1"/>
  </cols>
  <sheetData>
    <row r="1" spans="1:13" ht="50.25" customHeight="1" x14ac:dyDescent="0.25">
      <c r="A1" s="371" t="s">
        <v>684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</row>
    <row r="2" spans="1:13" ht="15.75" x14ac:dyDescent="0.25">
      <c r="A2" s="372" t="s">
        <v>200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</row>
    <row r="3" spans="1:13" ht="35.25" customHeight="1" x14ac:dyDescent="0.25">
      <c r="A3" s="373" t="s">
        <v>201</v>
      </c>
      <c r="B3" s="374" t="s">
        <v>145</v>
      </c>
      <c r="C3" s="375" t="s">
        <v>316</v>
      </c>
      <c r="D3" s="375" t="s">
        <v>685</v>
      </c>
      <c r="E3" s="374" t="s">
        <v>317</v>
      </c>
      <c r="F3" s="405" t="s">
        <v>335</v>
      </c>
      <c r="G3" s="405"/>
      <c r="H3" s="405"/>
      <c r="I3" s="405"/>
      <c r="J3" s="405" t="s">
        <v>336</v>
      </c>
      <c r="K3" s="405"/>
      <c r="L3" s="405"/>
      <c r="M3" s="405"/>
    </row>
    <row r="4" spans="1:13" ht="35.25" customHeight="1" x14ac:dyDescent="0.25">
      <c r="A4" s="373"/>
      <c r="B4" s="374"/>
      <c r="C4" s="376"/>
      <c r="D4" s="376"/>
      <c r="E4" s="374"/>
      <c r="F4" s="406" t="s">
        <v>318</v>
      </c>
      <c r="G4" s="406"/>
      <c r="H4" s="406" t="s">
        <v>319</v>
      </c>
      <c r="I4" s="406"/>
      <c r="J4" s="406" t="s">
        <v>318</v>
      </c>
      <c r="K4" s="406"/>
      <c r="L4" s="406" t="s">
        <v>319</v>
      </c>
      <c r="M4" s="406"/>
    </row>
    <row r="5" spans="1:13" ht="51.75" customHeight="1" x14ac:dyDescent="0.25">
      <c r="A5" s="373"/>
      <c r="B5" s="374"/>
      <c r="C5" s="377"/>
      <c r="D5" s="377"/>
      <c r="E5" s="374"/>
      <c r="F5" s="321" t="s">
        <v>320</v>
      </c>
      <c r="G5" s="321" t="s">
        <v>321</v>
      </c>
      <c r="H5" s="321" t="s">
        <v>320</v>
      </c>
      <c r="I5" s="321" t="s">
        <v>321</v>
      </c>
      <c r="J5" s="321" t="s">
        <v>320</v>
      </c>
      <c r="K5" s="321" t="s">
        <v>321</v>
      </c>
      <c r="L5" s="321" t="s">
        <v>320</v>
      </c>
      <c r="M5" s="321" t="s">
        <v>321</v>
      </c>
    </row>
    <row r="6" spans="1:13" ht="61.5" customHeight="1" x14ac:dyDescent="0.25">
      <c r="A6" s="322">
        <v>1</v>
      </c>
      <c r="B6" s="289" t="s">
        <v>322</v>
      </c>
      <c r="C6" s="289" t="s">
        <v>323</v>
      </c>
      <c r="D6" s="289" t="s">
        <v>323</v>
      </c>
      <c r="E6" s="367" t="s">
        <v>324</v>
      </c>
      <c r="F6" s="323">
        <f>J6*0.8</f>
        <v>1624.7513088000001</v>
      </c>
      <c r="G6" s="323">
        <f t="shared" ref="G6:G11" si="0">F6/2</f>
        <v>812.37565440000003</v>
      </c>
      <c r="H6" s="323">
        <f t="shared" ref="H6:H11" si="1">F6*0.9</f>
        <v>1462.27617792</v>
      </c>
      <c r="I6" s="323">
        <f>H6/2</f>
        <v>731.13808896</v>
      </c>
      <c r="J6" s="323">
        <v>2030.939136</v>
      </c>
      <c r="K6" s="323">
        <f>J6/2</f>
        <v>1015.469568</v>
      </c>
      <c r="L6" s="323">
        <f>J6*0.9</f>
        <v>1827.8452224</v>
      </c>
      <c r="M6" s="323">
        <f>L6/2</f>
        <v>913.92261120000001</v>
      </c>
    </row>
    <row r="7" spans="1:13" ht="61.5" customHeight="1" x14ac:dyDescent="0.25">
      <c r="A7" s="322">
        <v>2</v>
      </c>
      <c r="B7" s="289" t="s">
        <v>325</v>
      </c>
      <c r="C7" s="289" t="s">
        <v>326</v>
      </c>
      <c r="D7" s="289" t="s">
        <v>326</v>
      </c>
      <c r="E7" s="368"/>
      <c r="F7" s="323">
        <f t="shared" ref="F7:F10" si="2">J7*0.8</f>
        <v>1789.192</v>
      </c>
      <c r="G7" s="323">
        <f t="shared" si="0"/>
        <v>894.596</v>
      </c>
      <c r="H7" s="323">
        <f t="shared" si="1"/>
        <v>1610.2728</v>
      </c>
      <c r="I7" s="323">
        <f t="shared" ref="I7:I11" si="3">H7/2</f>
        <v>805.13639999999998</v>
      </c>
      <c r="J7" s="323">
        <v>2236.4899999999998</v>
      </c>
      <c r="K7" s="323">
        <f t="shared" ref="K7:K10" si="4">J7/2</f>
        <v>1118.2449999999999</v>
      </c>
      <c r="L7" s="323">
        <f t="shared" ref="L7:L10" si="5">J7*0.9</f>
        <v>2012.8409999999999</v>
      </c>
      <c r="M7" s="323">
        <f t="shared" ref="M7:M11" si="6">L7/2</f>
        <v>1006.4204999999999</v>
      </c>
    </row>
    <row r="8" spans="1:13" ht="61.5" customHeight="1" x14ac:dyDescent="0.25">
      <c r="A8" s="322">
        <v>3</v>
      </c>
      <c r="B8" s="289" t="s">
        <v>327</v>
      </c>
      <c r="C8" s="289" t="s">
        <v>328</v>
      </c>
      <c r="D8" s="289" t="s">
        <v>328</v>
      </c>
      <c r="E8" s="368"/>
      <c r="F8" s="323">
        <f t="shared" si="2"/>
        <v>1493.16</v>
      </c>
      <c r="G8" s="323">
        <f t="shared" si="0"/>
        <v>746.58</v>
      </c>
      <c r="H8" s="323">
        <f t="shared" si="1"/>
        <v>1343.8440000000001</v>
      </c>
      <c r="I8" s="323">
        <f t="shared" si="3"/>
        <v>671.92200000000003</v>
      </c>
      <c r="J8" s="323">
        <v>1866.45</v>
      </c>
      <c r="K8" s="323">
        <f t="shared" si="4"/>
        <v>933.22500000000002</v>
      </c>
      <c r="L8" s="323">
        <f t="shared" si="5"/>
        <v>1679.8050000000001</v>
      </c>
      <c r="M8" s="323">
        <f t="shared" si="6"/>
        <v>839.90250000000003</v>
      </c>
    </row>
    <row r="9" spans="1:13" ht="61.5" customHeight="1" x14ac:dyDescent="0.25">
      <c r="A9" s="324">
        <v>4</v>
      </c>
      <c r="B9" s="290" t="s">
        <v>329</v>
      </c>
      <c r="C9" s="290" t="s">
        <v>330</v>
      </c>
      <c r="D9" s="290" t="s">
        <v>330</v>
      </c>
      <c r="E9" s="368"/>
      <c r="F9" s="323">
        <f t="shared" si="2"/>
        <v>1797.3200000000002</v>
      </c>
      <c r="G9" s="323">
        <f t="shared" si="0"/>
        <v>898.66000000000008</v>
      </c>
      <c r="H9" s="323">
        <f t="shared" si="1"/>
        <v>1617.5880000000002</v>
      </c>
      <c r="I9" s="323">
        <f t="shared" si="3"/>
        <v>808.7940000000001</v>
      </c>
      <c r="J9" s="323">
        <v>2246.65</v>
      </c>
      <c r="K9" s="323">
        <f t="shared" si="4"/>
        <v>1123.325</v>
      </c>
      <c r="L9" s="323">
        <f t="shared" si="5"/>
        <v>2021.9850000000001</v>
      </c>
      <c r="M9" s="323">
        <f t="shared" si="6"/>
        <v>1010.9925000000001</v>
      </c>
    </row>
    <row r="10" spans="1:13" ht="61.5" customHeight="1" x14ac:dyDescent="0.25">
      <c r="A10" s="324">
        <v>5</v>
      </c>
      <c r="B10" s="290" t="s">
        <v>331</v>
      </c>
      <c r="C10" s="290" t="s">
        <v>332</v>
      </c>
      <c r="D10" s="290" t="s">
        <v>332</v>
      </c>
      <c r="E10" s="368"/>
      <c r="F10" s="323">
        <f t="shared" si="2"/>
        <v>1763.8560000000002</v>
      </c>
      <c r="G10" s="323">
        <f t="shared" si="0"/>
        <v>881.92800000000011</v>
      </c>
      <c r="H10" s="323">
        <f t="shared" si="1"/>
        <v>1587.4704000000002</v>
      </c>
      <c r="I10" s="323">
        <f t="shared" si="3"/>
        <v>793.73520000000008</v>
      </c>
      <c r="J10" s="323">
        <v>2204.8200000000002</v>
      </c>
      <c r="K10" s="323">
        <f t="shared" si="4"/>
        <v>1102.4100000000001</v>
      </c>
      <c r="L10" s="323">
        <f t="shared" si="5"/>
        <v>1984.3380000000002</v>
      </c>
      <c r="M10" s="323">
        <f t="shared" si="6"/>
        <v>992.1690000000001</v>
      </c>
    </row>
    <row r="11" spans="1:13" ht="56.25" customHeight="1" x14ac:dyDescent="0.25">
      <c r="A11" s="401">
        <v>6</v>
      </c>
      <c r="B11" s="315" t="s">
        <v>678</v>
      </c>
      <c r="C11" s="316" t="s">
        <v>679</v>
      </c>
      <c r="D11" s="385" t="s">
        <v>686</v>
      </c>
      <c r="E11" s="368"/>
      <c r="F11" s="402">
        <v>1215.8400000000001</v>
      </c>
      <c r="G11" s="402">
        <f t="shared" si="0"/>
        <v>607.92000000000007</v>
      </c>
      <c r="H11" s="402">
        <f t="shared" si="1"/>
        <v>1094.2560000000001</v>
      </c>
      <c r="I11" s="402">
        <f t="shared" si="3"/>
        <v>547.12800000000004</v>
      </c>
      <c r="J11" s="402">
        <v>1468.2635294117647</v>
      </c>
      <c r="K11" s="402">
        <f>J11/2</f>
        <v>734.13176470588235</v>
      </c>
      <c r="L11" s="402">
        <f>J11*0.9</f>
        <v>1321.4371764705882</v>
      </c>
      <c r="M11" s="402">
        <f t="shared" si="6"/>
        <v>660.71858823529408</v>
      </c>
    </row>
    <row r="12" spans="1:13" ht="56.25" x14ac:dyDescent="0.25">
      <c r="A12" s="401"/>
      <c r="B12" s="315" t="s">
        <v>680</v>
      </c>
      <c r="C12" s="316" t="s">
        <v>681</v>
      </c>
      <c r="D12" s="385"/>
      <c r="E12" s="368"/>
      <c r="F12" s="403"/>
      <c r="G12" s="403"/>
      <c r="H12" s="403"/>
      <c r="I12" s="403"/>
      <c r="J12" s="403"/>
      <c r="K12" s="403"/>
      <c r="L12" s="403"/>
      <c r="M12" s="403"/>
    </row>
    <row r="13" spans="1:13" ht="75" x14ac:dyDescent="0.25">
      <c r="A13" s="401"/>
      <c r="B13" s="315" t="s">
        <v>682</v>
      </c>
      <c r="C13" s="316" t="s">
        <v>683</v>
      </c>
      <c r="D13" s="385"/>
      <c r="E13" s="368"/>
      <c r="F13" s="403"/>
      <c r="G13" s="403"/>
      <c r="H13" s="403"/>
      <c r="I13" s="403"/>
      <c r="J13" s="403"/>
      <c r="K13" s="403"/>
      <c r="L13" s="403"/>
      <c r="M13" s="403"/>
    </row>
    <row r="14" spans="1:13" ht="75" x14ac:dyDescent="0.25">
      <c r="A14" s="401"/>
      <c r="B14" s="315" t="s">
        <v>687</v>
      </c>
      <c r="C14" s="315" t="s">
        <v>688</v>
      </c>
      <c r="D14" s="385"/>
      <c r="E14" s="368"/>
      <c r="F14" s="404"/>
      <c r="G14" s="404"/>
      <c r="H14" s="404"/>
      <c r="I14" s="404"/>
      <c r="J14" s="404"/>
      <c r="K14" s="404"/>
      <c r="L14" s="404"/>
      <c r="M14" s="404"/>
    </row>
    <row r="15" spans="1:13" ht="56.25" x14ac:dyDescent="0.25">
      <c r="A15" s="401">
        <v>7</v>
      </c>
      <c r="B15" s="315" t="s">
        <v>689</v>
      </c>
      <c r="C15" s="316" t="s">
        <v>690</v>
      </c>
      <c r="D15" s="385" t="s">
        <v>691</v>
      </c>
      <c r="E15" s="368"/>
      <c r="F15" s="402">
        <v>1144.32</v>
      </c>
      <c r="G15" s="402">
        <f>F15/2</f>
        <v>572.16</v>
      </c>
      <c r="H15" s="402">
        <f>F15*0.9</f>
        <v>1029.8879999999999</v>
      </c>
      <c r="I15" s="402">
        <f t="shared" ref="I15" si="7">H15/2</f>
        <v>514.94399999999996</v>
      </c>
      <c r="J15" s="402">
        <v>1553</v>
      </c>
      <c r="K15" s="402">
        <f>J15/2</f>
        <v>776.5</v>
      </c>
      <c r="L15" s="402">
        <f>J15*0.9</f>
        <v>1397.7</v>
      </c>
      <c r="M15" s="402">
        <f t="shared" ref="M15" si="8">L15/2</f>
        <v>698.85</v>
      </c>
    </row>
    <row r="16" spans="1:13" ht="56.25" x14ac:dyDescent="0.25">
      <c r="A16" s="401"/>
      <c r="B16" s="315" t="s">
        <v>385</v>
      </c>
      <c r="C16" s="316" t="s">
        <v>692</v>
      </c>
      <c r="D16" s="385"/>
      <c r="E16" s="369"/>
      <c r="F16" s="404"/>
      <c r="G16" s="404"/>
      <c r="H16" s="404"/>
      <c r="I16" s="404"/>
      <c r="J16" s="404"/>
      <c r="K16" s="404"/>
      <c r="L16" s="404"/>
      <c r="M16" s="404"/>
    </row>
    <row r="17" spans="2:13" ht="15.75" x14ac:dyDescent="0.25">
      <c r="B17" s="370" t="s">
        <v>333</v>
      </c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0"/>
    </row>
    <row r="19" spans="2:13" x14ac:dyDescent="0.25">
      <c r="E19" s="246"/>
    </row>
    <row r="20" spans="2:13" x14ac:dyDescent="0.25">
      <c r="B20" t="s">
        <v>687</v>
      </c>
      <c r="C20" t="s">
        <v>688</v>
      </c>
    </row>
    <row r="21" spans="2:13" x14ac:dyDescent="0.25">
      <c r="B21" t="s">
        <v>678</v>
      </c>
      <c r="C21" t="s">
        <v>679</v>
      </c>
    </row>
    <row r="22" spans="2:13" x14ac:dyDescent="0.25">
      <c r="B22" t="s">
        <v>680</v>
      </c>
      <c r="C22" t="s">
        <v>681</v>
      </c>
    </row>
    <row r="23" spans="2:13" x14ac:dyDescent="0.25">
      <c r="B23" t="s">
        <v>682</v>
      </c>
      <c r="C23" t="s">
        <v>683</v>
      </c>
    </row>
  </sheetData>
  <mergeCells count="35">
    <mergeCell ref="A1:M1"/>
    <mergeCell ref="A2:M2"/>
    <mergeCell ref="A3:A5"/>
    <mergeCell ref="B3:B5"/>
    <mergeCell ref="C3:C5"/>
    <mergeCell ref="D3:D5"/>
    <mergeCell ref="E3:E5"/>
    <mergeCell ref="F3:I3"/>
    <mergeCell ref="J3:M3"/>
    <mergeCell ref="F4:G4"/>
    <mergeCell ref="H4:I4"/>
    <mergeCell ref="J4:K4"/>
    <mergeCell ref="L4:M4"/>
    <mergeCell ref="M15:M16"/>
    <mergeCell ref="B17:M17"/>
    <mergeCell ref="M11:M14"/>
    <mergeCell ref="E6:E16"/>
    <mergeCell ref="D11:D14"/>
    <mergeCell ref="F11:F14"/>
    <mergeCell ref="G11:G14"/>
    <mergeCell ref="H11:H14"/>
    <mergeCell ref="A11:A14"/>
    <mergeCell ref="A15:A16"/>
    <mergeCell ref="J11:J14"/>
    <mergeCell ref="K11:K14"/>
    <mergeCell ref="L11:L14"/>
    <mergeCell ref="D15:D16"/>
    <mergeCell ref="F15:F16"/>
    <mergeCell ref="G15:G16"/>
    <mergeCell ref="H15:H16"/>
    <mergeCell ref="I15:I16"/>
    <mergeCell ref="J15:J16"/>
    <mergeCell ref="I11:I14"/>
    <mergeCell ref="K15:K16"/>
    <mergeCell ref="L15:L1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4"/>
  <sheetViews>
    <sheetView zoomScaleNormal="100" workbookViewId="0">
      <selection activeCell="E8" sqref="E8"/>
    </sheetView>
  </sheetViews>
  <sheetFormatPr defaultRowHeight="15.75" x14ac:dyDescent="0.25"/>
  <cols>
    <col min="1" max="1" width="4" style="138" customWidth="1"/>
    <col min="2" max="2" width="17.140625" style="138" customWidth="1"/>
    <col min="3" max="3" width="22" style="138" customWidth="1"/>
    <col min="4" max="4" width="18.140625" style="138" customWidth="1"/>
    <col min="5" max="5" width="14.140625" style="138" customWidth="1"/>
    <col min="6" max="6" width="20.5703125" style="138" customWidth="1"/>
    <col min="7" max="7" width="18.42578125" style="138" customWidth="1"/>
    <col min="8" max="8" width="17.7109375" style="138" customWidth="1"/>
    <col min="9" max="9" width="16.85546875" style="138" customWidth="1"/>
    <col min="10" max="10" width="21" style="138" customWidth="1"/>
    <col min="11" max="11" width="18.85546875" style="138" customWidth="1"/>
    <col min="12" max="16384" width="9.140625" style="138"/>
  </cols>
  <sheetData>
    <row r="1" spans="1:11" ht="36" customHeight="1" x14ac:dyDescent="0.25">
      <c r="A1" s="371" t="s">
        <v>660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ht="21" customHeight="1" x14ac:dyDescent="0.25">
      <c r="A3" s="373" t="s">
        <v>201</v>
      </c>
      <c r="B3" s="374" t="s">
        <v>424</v>
      </c>
      <c r="C3" s="374" t="s">
        <v>317</v>
      </c>
      <c r="D3" s="408" t="s">
        <v>335</v>
      </c>
      <c r="E3" s="408"/>
      <c r="F3" s="408"/>
      <c r="G3" s="408"/>
      <c r="H3" s="408" t="s">
        <v>336</v>
      </c>
      <c r="I3" s="408"/>
      <c r="J3" s="408"/>
      <c r="K3" s="408"/>
    </row>
    <row r="4" spans="1:11" ht="20.25" customHeight="1" x14ac:dyDescent="0.25">
      <c r="A4" s="373"/>
      <c r="B4" s="374"/>
      <c r="C4" s="374"/>
      <c r="D4" s="373" t="s">
        <v>318</v>
      </c>
      <c r="E4" s="373"/>
      <c r="F4" s="373" t="s">
        <v>319</v>
      </c>
      <c r="G4" s="373"/>
      <c r="H4" s="373" t="s">
        <v>318</v>
      </c>
      <c r="I4" s="373"/>
      <c r="J4" s="373" t="s">
        <v>319</v>
      </c>
      <c r="K4" s="373"/>
    </row>
    <row r="5" spans="1:11" ht="32.25" customHeight="1" x14ac:dyDescent="0.25">
      <c r="A5" s="373"/>
      <c r="B5" s="374"/>
      <c r="C5" s="374"/>
      <c r="D5" s="126" t="s">
        <v>320</v>
      </c>
      <c r="E5" s="126" t="s">
        <v>321</v>
      </c>
      <c r="F5" s="126" t="s">
        <v>320</v>
      </c>
      <c r="G5" s="126" t="s">
        <v>321</v>
      </c>
      <c r="H5" s="126" t="s">
        <v>320</v>
      </c>
      <c r="I5" s="126" t="s">
        <v>321</v>
      </c>
      <c r="J5" s="126" t="s">
        <v>320</v>
      </c>
      <c r="K5" s="126" t="s">
        <v>321</v>
      </c>
    </row>
    <row r="6" spans="1:11" ht="91.5" customHeight="1" x14ac:dyDescent="0.25">
      <c r="A6" s="117">
        <v>1</v>
      </c>
      <c r="B6" s="111" t="s">
        <v>425</v>
      </c>
      <c r="C6" s="111" t="s">
        <v>426</v>
      </c>
      <c r="D6" s="171">
        <f>H6*0.8</f>
        <v>2222.864</v>
      </c>
      <c r="E6" s="171">
        <f>D6/2</f>
        <v>1111.432</v>
      </c>
      <c r="F6" s="171">
        <f>J6*0.8</f>
        <v>2000.5776000000003</v>
      </c>
      <c r="G6" s="171">
        <f>F6/2</f>
        <v>1000.2888000000002</v>
      </c>
      <c r="H6" s="171">
        <v>2778.58</v>
      </c>
      <c r="I6" s="171">
        <f>H6/2</f>
        <v>1389.29</v>
      </c>
      <c r="J6" s="171">
        <f>H6*0.9</f>
        <v>2500.7220000000002</v>
      </c>
      <c r="K6" s="171">
        <f>J6/2</f>
        <v>1250.3610000000001</v>
      </c>
    </row>
    <row r="7" spans="1:11" ht="95.25" customHeight="1" x14ac:dyDescent="0.25">
      <c r="A7" s="117">
        <v>2</v>
      </c>
      <c r="B7" s="111" t="s">
        <v>427</v>
      </c>
      <c r="C7" s="111" t="s">
        <v>428</v>
      </c>
      <c r="D7" s="171">
        <f t="shared" ref="D7:D8" si="0">H7*0.8</f>
        <v>1842.6480000000001</v>
      </c>
      <c r="E7" s="171">
        <f t="shared" ref="E7:E8" si="1">D7/2</f>
        <v>921.32400000000007</v>
      </c>
      <c r="F7" s="171">
        <f t="shared" ref="F7:F8" si="2">J7*0.8</f>
        <v>1658.3832</v>
      </c>
      <c r="G7" s="171">
        <f t="shared" ref="G7:G8" si="3">F7/2</f>
        <v>829.19159999999999</v>
      </c>
      <c r="H7" s="171">
        <v>2303.31</v>
      </c>
      <c r="I7" s="171">
        <f t="shared" ref="I7:I8" si="4">H7/2</f>
        <v>1151.655</v>
      </c>
      <c r="J7" s="171">
        <f t="shared" ref="J7:J8" si="5">H7*0.9</f>
        <v>2072.9789999999998</v>
      </c>
      <c r="K7" s="171">
        <f t="shared" ref="K7:K8" si="6">J7/2</f>
        <v>1036.4894999999999</v>
      </c>
    </row>
    <row r="8" spans="1:11" ht="93" customHeight="1" x14ac:dyDescent="0.25">
      <c r="A8" s="117">
        <v>3</v>
      </c>
      <c r="B8" s="111" t="s">
        <v>429</v>
      </c>
      <c r="C8" s="111" t="s">
        <v>430</v>
      </c>
      <c r="D8" s="171">
        <f t="shared" si="0"/>
        <v>2924.84</v>
      </c>
      <c r="E8" s="171">
        <f t="shared" si="1"/>
        <v>1462.42</v>
      </c>
      <c r="F8" s="171">
        <f t="shared" si="2"/>
        <v>2632.3560000000002</v>
      </c>
      <c r="G8" s="171">
        <f t="shared" si="3"/>
        <v>1316.1780000000001</v>
      </c>
      <c r="H8" s="171">
        <v>3656.05</v>
      </c>
      <c r="I8" s="171">
        <f t="shared" si="4"/>
        <v>1828.0250000000001</v>
      </c>
      <c r="J8" s="171">
        <f t="shared" si="5"/>
        <v>3290.4450000000002</v>
      </c>
      <c r="K8" s="171">
        <f t="shared" si="6"/>
        <v>1645.2225000000001</v>
      </c>
    </row>
    <row r="10" spans="1:11" x14ac:dyDescent="0.25">
      <c r="A10" s="140" t="s">
        <v>303</v>
      </c>
      <c r="B10" s="370" t="s">
        <v>333</v>
      </c>
      <c r="C10" s="370"/>
      <c r="D10" s="370"/>
      <c r="E10" s="370"/>
      <c r="F10" s="370"/>
      <c r="G10" s="370"/>
      <c r="H10" s="370"/>
      <c r="I10" s="370"/>
      <c r="J10" s="370"/>
      <c r="K10" s="370"/>
    </row>
    <row r="11" spans="1:1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4" spans="1:11" x14ac:dyDescent="0.25">
      <c r="D14" s="242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6"/>
  <sheetViews>
    <sheetView zoomScale="90" zoomScaleNormal="9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17" sqref="I17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42" t="s">
        <v>306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ht="15.75" customHeight="1" x14ac:dyDescent="0.25">
      <c r="A6" s="415" t="s">
        <v>616</v>
      </c>
      <c r="B6" s="415"/>
      <c r="C6" s="415"/>
      <c r="D6" s="415"/>
      <c r="E6" s="415"/>
      <c r="F6" s="415"/>
      <c r="G6" s="415"/>
      <c r="H6" s="415"/>
      <c r="I6" s="415"/>
      <c r="J6" s="415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416" t="s">
        <v>201</v>
      </c>
      <c r="B8" s="339" t="s">
        <v>225</v>
      </c>
      <c r="C8" s="417" t="s">
        <v>226</v>
      </c>
      <c r="D8" s="418" t="s">
        <v>227</v>
      </c>
      <c r="E8" s="419"/>
      <c r="F8" s="419"/>
      <c r="G8" s="419"/>
      <c r="H8" s="420"/>
      <c r="I8" s="345" t="s">
        <v>228</v>
      </c>
      <c r="J8" s="417" t="s">
        <v>229</v>
      </c>
    </row>
    <row r="9" spans="1:10" ht="18.75" customHeight="1" x14ac:dyDescent="0.25">
      <c r="A9" s="416"/>
      <c r="B9" s="339"/>
      <c r="C9" s="417"/>
      <c r="D9" s="421"/>
      <c r="E9" s="422"/>
      <c r="F9" s="422"/>
      <c r="G9" s="422"/>
      <c r="H9" s="423"/>
      <c r="I9" s="345"/>
      <c r="J9" s="417"/>
    </row>
    <row r="10" spans="1:10" ht="150" customHeight="1" x14ac:dyDescent="0.25">
      <c r="A10" s="416"/>
      <c r="B10" s="339"/>
      <c r="C10" s="417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45"/>
      <c r="J10" s="417"/>
    </row>
    <row r="11" spans="1:10" x14ac:dyDescent="0.25">
      <c r="A11" s="412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412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412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412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412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412"/>
      <c r="B18" s="41" t="s">
        <v>242</v>
      </c>
      <c r="C18" s="110"/>
      <c r="D18" s="110"/>
      <c r="E18" s="110"/>
      <c r="F18" s="110">
        <v>316.27</v>
      </c>
      <c r="G18" s="110"/>
      <c r="H18" s="110"/>
      <c r="I18" s="110"/>
      <c r="J18" s="43"/>
    </row>
    <row r="19" spans="1:10" ht="31.5" x14ac:dyDescent="0.25">
      <c r="A19" s="412"/>
      <c r="B19" s="41" t="s">
        <v>243</v>
      </c>
      <c r="C19" s="110"/>
      <c r="D19" s="110"/>
      <c r="E19" s="110"/>
      <c r="F19" s="110">
        <v>948.82</v>
      </c>
      <c r="G19" s="110"/>
      <c r="H19" s="110"/>
      <c r="I19" s="110"/>
      <c r="J19" s="43"/>
    </row>
    <row r="20" spans="1:10" ht="63.75" customHeight="1" x14ac:dyDescent="0.25">
      <c r="A20" s="412"/>
      <c r="B20" s="41" t="s">
        <v>244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47.25" x14ac:dyDescent="0.25">
      <c r="A21" s="412"/>
      <c r="B21" s="41" t="s">
        <v>245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x14ac:dyDescent="0.25">
      <c r="A22" s="412">
        <v>6</v>
      </c>
      <c r="B22" s="41" t="s">
        <v>246</v>
      </c>
      <c r="C22" s="110">
        <v>1090.0999999999999</v>
      </c>
      <c r="D22" s="110">
        <v>473.75</v>
      </c>
      <c r="E22" s="110">
        <v>525.86</v>
      </c>
      <c r="F22" s="110"/>
      <c r="G22" s="110"/>
      <c r="H22" s="110"/>
      <c r="I22" s="110"/>
      <c r="J22" s="43"/>
    </row>
    <row r="23" spans="1:10" x14ac:dyDescent="0.25">
      <c r="A23" s="412"/>
      <c r="B23" s="41" t="s">
        <v>247</v>
      </c>
      <c r="C23" s="110">
        <v>1090.0999999999999</v>
      </c>
      <c r="D23" s="110">
        <v>473.75</v>
      </c>
      <c r="E23" s="110">
        <v>525.86</v>
      </c>
      <c r="F23" s="110">
        <v>393.21</v>
      </c>
      <c r="G23" s="110"/>
      <c r="H23" s="110"/>
      <c r="I23" s="110"/>
      <c r="J23" s="43"/>
    </row>
    <row r="24" spans="1:10" x14ac:dyDescent="0.25">
      <c r="A24" s="412">
        <v>7</v>
      </c>
      <c r="B24" s="41" t="s">
        <v>248</v>
      </c>
      <c r="C24" s="110">
        <v>1090.0999999999999</v>
      </c>
      <c r="D24" s="110">
        <v>473.75</v>
      </c>
      <c r="E24" s="110">
        <v>526.39</v>
      </c>
      <c r="F24" s="110">
        <v>487.96</v>
      </c>
      <c r="G24" s="110"/>
      <c r="H24" s="110"/>
      <c r="I24" s="110"/>
      <c r="J24" s="43"/>
    </row>
    <row r="25" spans="1:10" x14ac:dyDescent="0.25">
      <c r="A25" s="412"/>
      <c r="B25" s="41" t="s">
        <v>249</v>
      </c>
      <c r="C25" s="110">
        <v>1090.0999999999999</v>
      </c>
      <c r="D25" s="110">
        <v>394.79</v>
      </c>
      <c r="E25" s="110">
        <v>525.07000000000005</v>
      </c>
      <c r="F25" s="110">
        <v>394.79</v>
      </c>
      <c r="G25" s="110"/>
      <c r="H25" s="110"/>
      <c r="I25" s="110"/>
      <c r="J25" s="43"/>
    </row>
    <row r="26" spans="1:10" x14ac:dyDescent="0.25">
      <c r="A26" s="412">
        <v>8</v>
      </c>
      <c r="B26" s="41" t="s">
        <v>250</v>
      </c>
      <c r="C26" s="110">
        <v>2045.62</v>
      </c>
      <c r="D26" s="110">
        <v>895.61</v>
      </c>
      <c r="E26" s="110">
        <v>1262.81</v>
      </c>
      <c r="F26" s="110">
        <v>806.05</v>
      </c>
      <c r="G26" s="110"/>
      <c r="H26" s="110"/>
      <c r="I26" s="110">
        <v>1186.4000000000001</v>
      </c>
      <c r="J26" s="43"/>
    </row>
    <row r="27" spans="1:10" x14ac:dyDescent="0.25">
      <c r="A27" s="412"/>
      <c r="B27" s="41" t="s">
        <v>251</v>
      </c>
      <c r="C27" s="110">
        <v>2045.62</v>
      </c>
      <c r="D27" s="110">
        <v>1053.6500000000001</v>
      </c>
      <c r="E27" s="110">
        <v>1317.06</v>
      </c>
      <c r="F27" s="110">
        <v>790.24</v>
      </c>
      <c r="G27" s="110"/>
      <c r="H27" s="110"/>
      <c r="I27" s="110"/>
      <c r="J27" s="43"/>
    </row>
    <row r="28" spans="1:10" x14ac:dyDescent="0.25">
      <c r="A28" s="412">
        <v>9</v>
      </c>
      <c r="B28" s="41" t="s">
        <v>252</v>
      </c>
      <c r="C28" s="110">
        <v>1951.41</v>
      </c>
      <c r="D28" s="110">
        <v>797.81</v>
      </c>
      <c r="E28" s="110">
        <v>1499.88</v>
      </c>
      <c r="F28" s="110"/>
      <c r="G28" s="110"/>
      <c r="H28" s="110"/>
      <c r="I28" s="110"/>
      <c r="J28" s="43"/>
    </row>
    <row r="29" spans="1:10" x14ac:dyDescent="0.25">
      <c r="A29" s="412"/>
      <c r="B29" s="41" t="s">
        <v>253</v>
      </c>
      <c r="C29" s="110">
        <v>1951.41</v>
      </c>
      <c r="D29" s="110">
        <v>997.27</v>
      </c>
      <c r="E29" s="110">
        <v>1495.91</v>
      </c>
      <c r="F29" s="110"/>
      <c r="G29" s="110"/>
      <c r="H29" s="110"/>
      <c r="I29" s="110"/>
      <c r="J29" s="43"/>
    </row>
    <row r="30" spans="1:10" x14ac:dyDescent="0.25">
      <c r="A30" s="412">
        <v>10</v>
      </c>
      <c r="B30" s="41" t="s">
        <v>254</v>
      </c>
      <c r="C30" s="110">
        <v>1372.72</v>
      </c>
      <c r="D30" s="110">
        <v>481.74</v>
      </c>
      <c r="E30" s="110">
        <v>770.78</v>
      </c>
      <c r="F30" s="110">
        <v>385.39</v>
      </c>
      <c r="G30" s="110"/>
      <c r="H30" s="110"/>
      <c r="I30" s="110">
        <v>2928</v>
      </c>
      <c r="J30" s="43"/>
    </row>
    <row r="31" spans="1:10" x14ac:dyDescent="0.25">
      <c r="A31" s="412"/>
      <c r="B31" s="41" t="s">
        <v>255</v>
      </c>
      <c r="C31" s="110">
        <v>1372.72</v>
      </c>
      <c r="D31" s="110">
        <v>642.32000000000005</v>
      </c>
      <c r="E31" s="110">
        <v>770.78</v>
      </c>
      <c r="F31" s="110">
        <v>481.74</v>
      </c>
      <c r="G31" s="110"/>
      <c r="H31" s="110"/>
      <c r="I31" s="110"/>
      <c r="J31" s="43"/>
    </row>
    <row r="32" spans="1:10" x14ac:dyDescent="0.25">
      <c r="A32" s="409">
        <v>11</v>
      </c>
      <c r="B32" s="41" t="s">
        <v>256</v>
      </c>
      <c r="C32" s="110">
        <v>1413.09</v>
      </c>
      <c r="D32" s="110">
        <v>711.23</v>
      </c>
      <c r="E32" s="110">
        <v>746.79</v>
      </c>
      <c r="F32" s="110">
        <v>618.77</v>
      </c>
      <c r="G32" s="110"/>
      <c r="H32" s="110"/>
      <c r="I32" s="110">
        <v>1761.04</v>
      </c>
      <c r="J32" s="43"/>
    </row>
    <row r="33" spans="1:10" x14ac:dyDescent="0.25">
      <c r="A33" s="411"/>
      <c r="B33" s="41" t="s">
        <v>257</v>
      </c>
      <c r="C33" s="110">
        <v>1413.09</v>
      </c>
      <c r="D33" s="110">
        <v>711.23</v>
      </c>
      <c r="E33" s="110">
        <v>860.59</v>
      </c>
      <c r="F33" s="110">
        <v>618.77</v>
      </c>
      <c r="G33" s="110"/>
      <c r="H33" s="110"/>
      <c r="I33" s="110"/>
      <c r="J33" s="43"/>
    </row>
    <row r="34" spans="1:10" x14ac:dyDescent="0.25">
      <c r="A34" s="412">
        <v>12</v>
      </c>
      <c r="B34" s="41" t="s">
        <v>258</v>
      </c>
      <c r="C34" s="110">
        <v>1265.05</v>
      </c>
      <c r="D34" s="110">
        <v>484.52</v>
      </c>
      <c r="E34" s="110">
        <v>809.15</v>
      </c>
      <c r="F34" s="110">
        <v>305.25</v>
      </c>
      <c r="G34" s="110"/>
      <c r="H34" s="110"/>
      <c r="I34" s="110">
        <v>1232.5</v>
      </c>
      <c r="J34" s="43"/>
    </row>
    <row r="35" spans="1:10" x14ac:dyDescent="0.25">
      <c r="A35" s="412"/>
      <c r="B35" s="41" t="s">
        <v>259</v>
      </c>
      <c r="C35" s="110">
        <v>1265.05</v>
      </c>
      <c r="D35" s="110">
        <v>524.9</v>
      </c>
      <c r="E35" s="110">
        <v>808.35</v>
      </c>
      <c r="F35" s="110">
        <v>304.44</v>
      </c>
      <c r="G35" s="110"/>
      <c r="H35" s="110"/>
      <c r="I35" s="110"/>
      <c r="J35" s="43"/>
    </row>
    <row r="36" spans="1:10" x14ac:dyDescent="0.25">
      <c r="A36" s="409">
        <v>13</v>
      </c>
      <c r="B36" s="41" t="s">
        <v>260</v>
      </c>
      <c r="C36" s="110">
        <v>1265.05</v>
      </c>
      <c r="D36" s="110">
        <v>504.71</v>
      </c>
      <c r="E36" s="110">
        <v>671.26</v>
      </c>
      <c r="F36" s="110">
        <v>504.71</v>
      </c>
      <c r="G36" s="110"/>
      <c r="H36" s="110"/>
      <c r="I36" s="110"/>
      <c r="J36" s="43"/>
    </row>
    <row r="37" spans="1:10" x14ac:dyDescent="0.25">
      <c r="A37" s="413"/>
      <c r="B37" s="41" t="s">
        <v>261</v>
      </c>
      <c r="C37" s="110"/>
      <c r="D37" s="110"/>
      <c r="E37" s="110"/>
      <c r="F37" s="110"/>
      <c r="G37" s="110"/>
      <c r="H37" s="110"/>
      <c r="I37" s="110">
        <v>1548.55</v>
      </c>
      <c r="J37" s="43"/>
    </row>
    <row r="38" spans="1:10" x14ac:dyDescent="0.25">
      <c r="A38" s="413"/>
      <c r="B38" s="41" t="s">
        <v>262</v>
      </c>
      <c r="C38" s="110"/>
      <c r="D38" s="110"/>
      <c r="E38" s="110"/>
      <c r="F38" s="110"/>
      <c r="G38" s="110"/>
      <c r="H38" s="110"/>
      <c r="I38" s="110">
        <v>3348.64</v>
      </c>
      <c r="J38" s="43"/>
    </row>
    <row r="39" spans="1:10" x14ac:dyDescent="0.25">
      <c r="A39" s="413"/>
      <c r="B39" s="41" t="s">
        <v>263</v>
      </c>
      <c r="C39" s="110"/>
      <c r="D39" s="110"/>
      <c r="E39" s="110"/>
      <c r="F39" s="110"/>
      <c r="G39" s="110"/>
      <c r="H39" s="110"/>
      <c r="I39" s="110">
        <v>2001.25</v>
      </c>
      <c r="J39" s="43"/>
    </row>
    <row r="40" spans="1:10" x14ac:dyDescent="0.25">
      <c r="A40" s="413"/>
      <c r="B40" s="41" t="s">
        <v>264</v>
      </c>
      <c r="C40" s="110"/>
      <c r="D40" s="110"/>
      <c r="E40" s="110"/>
      <c r="F40" s="110"/>
      <c r="G40" s="110"/>
      <c r="H40" s="110"/>
      <c r="I40" s="110">
        <v>1548.55</v>
      </c>
      <c r="J40" s="43"/>
    </row>
    <row r="41" spans="1:10" x14ac:dyDescent="0.25">
      <c r="A41" s="414"/>
      <c r="B41" s="41" t="s">
        <v>265</v>
      </c>
      <c r="C41" s="110">
        <v>1265.05</v>
      </c>
      <c r="D41" s="110">
        <v>504.71</v>
      </c>
      <c r="E41" s="110">
        <v>671.26</v>
      </c>
      <c r="F41" s="110">
        <v>504.71</v>
      </c>
      <c r="G41" s="110"/>
      <c r="H41" s="110"/>
      <c r="I41" s="110"/>
      <c r="J41" s="43"/>
    </row>
    <row r="42" spans="1:10" x14ac:dyDescent="0.25">
      <c r="A42" s="412">
        <v>14</v>
      </c>
      <c r="B42" s="41" t="s">
        <v>266</v>
      </c>
      <c r="C42" s="110">
        <v>1265.05</v>
      </c>
      <c r="D42" s="110">
        <v>484.52</v>
      </c>
      <c r="E42" s="110">
        <v>809.15</v>
      </c>
      <c r="F42" s="110">
        <v>305.25</v>
      </c>
      <c r="G42" s="110"/>
      <c r="H42" s="110"/>
      <c r="I42" s="110">
        <v>1668.97</v>
      </c>
      <c r="J42" s="43"/>
    </row>
    <row r="43" spans="1:10" x14ac:dyDescent="0.25">
      <c r="A43" s="412"/>
      <c r="B43" s="41" t="s">
        <v>267</v>
      </c>
      <c r="C43" s="110">
        <v>1265.05</v>
      </c>
      <c r="D43" s="110">
        <v>524.9</v>
      </c>
      <c r="E43" s="110">
        <v>808.35</v>
      </c>
      <c r="F43" s="110">
        <v>404.17</v>
      </c>
      <c r="G43" s="110"/>
      <c r="H43" s="110"/>
      <c r="I43" s="110"/>
      <c r="J43" s="43"/>
    </row>
    <row r="44" spans="1:10" x14ac:dyDescent="0.25">
      <c r="A44" s="412">
        <v>15</v>
      </c>
      <c r="B44" s="41" t="s">
        <v>268</v>
      </c>
      <c r="C44" s="110"/>
      <c r="D44" s="110"/>
      <c r="E44" s="110">
        <v>969.04</v>
      </c>
      <c r="F44" s="110"/>
      <c r="G44" s="110"/>
      <c r="H44" s="110"/>
      <c r="I44" s="110"/>
      <c r="J44" s="43"/>
    </row>
    <row r="45" spans="1:10" x14ac:dyDescent="0.25">
      <c r="A45" s="412"/>
      <c r="B45" s="41" t="s">
        <v>269</v>
      </c>
      <c r="C45" s="110"/>
      <c r="D45" s="110"/>
      <c r="E45" s="110">
        <v>969.05</v>
      </c>
      <c r="F45" s="110"/>
      <c r="G45" s="110"/>
      <c r="H45" s="110"/>
      <c r="I45" s="110"/>
      <c r="J45" s="43"/>
    </row>
    <row r="46" spans="1:10" x14ac:dyDescent="0.25">
      <c r="A46" s="43">
        <v>16</v>
      </c>
      <c r="B46" s="41" t="s">
        <v>270</v>
      </c>
      <c r="C46" s="110">
        <v>1988.65</v>
      </c>
      <c r="D46" s="110">
        <v>1009.42</v>
      </c>
      <c r="E46" s="110">
        <v>1514.13</v>
      </c>
      <c r="F46" s="110"/>
      <c r="G46" s="110"/>
      <c r="H46" s="110"/>
      <c r="I46" s="110"/>
      <c r="J46" s="43"/>
    </row>
    <row r="47" spans="1:10" x14ac:dyDescent="0.25">
      <c r="A47" s="412">
        <v>17</v>
      </c>
      <c r="B47" s="41" t="s">
        <v>271</v>
      </c>
      <c r="C47" s="110"/>
      <c r="D47" s="110"/>
      <c r="E47" s="110">
        <v>1009.42</v>
      </c>
      <c r="F47" s="110"/>
      <c r="G47" s="110"/>
      <c r="H47" s="110"/>
      <c r="I47" s="110"/>
      <c r="J47" s="43"/>
    </row>
    <row r="48" spans="1:10" x14ac:dyDescent="0.25">
      <c r="A48" s="412"/>
      <c r="B48" s="41" t="s">
        <v>272</v>
      </c>
      <c r="C48" s="110"/>
      <c r="D48" s="110"/>
      <c r="E48" s="110">
        <v>1009.42</v>
      </c>
      <c r="F48" s="110"/>
      <c r="G48" s="110"/>
      <c r="H48" s="110"/>
      <c r="I48" s="110"/>
      <c r="J48" s="43"/>
    </row>
    <row r="49" spans="1:10" x14ac:dyDescent="0.25">
      <c r="A49" s="412">
        <v>18</v>
      </c>
      <c r="B49" s="41" t="s">
        <v>273</v>
      </c>
      <c r="C49" s="110">
        <v>888.23</v>
      </c>
      <c r="D49" s="110">
        <v>408.39</v>
      </c>
      <c r="E49" s="110">
        <v>481.9</v>
      </c>
      <c r="F49" s="110">
        <v>240.95</v>
      </c>
      <c r="G49" s="110"/>
      <c r="H49" s="110"/>
      <c r="I49" s="110">
        <v>1021.29</v>
      </c>
      <c r="J49" s="43"/>
    </row>
    <row r="50" spans="1:10" x14ac:dyDescent="0.25">
      <c r="A50" s="412"/>
      <c r="B50" s="41" t="s">
        <v>274</v>
      </c>
      <c r="C50" s="110">
        <v>888.23</v>
      </c>
      <c r="D50" s="110">
        <v>408.39</v>
      </c>
      <c r="E50" s="110">
        <v>481.9</v>
      </c>
      <c r="F50" s="110">
        <v>359.38</v>
      </c>
      <c r="G50" s="110"/>
      <c r="H50" s="110"/>
      <c r="I50" s="110"/>
      <c r="J50" s="43"/>
    </row>
    <row r="51" spans="1:10" x14ac:dyDescent="0.25">
      <c r="A51" s="412">
        <v>19</v>
      </c>
      <c r="B51" s="41" t="s">
        <v>275</v>
      </c>
      <c r="C51" s="110">
        <v>888.23</v>
      </c>
      <c r="D51" s="110">
        <v>369.95</v>
      </c>
      <c r="E51" s="110">
        <v>514.09</v>
      </c>
      <c r="F51" s="110"/>
      <c r="G51" s="110"/>
      <c r="H51" s="110"/>
      <c r="I51" s="110"/>
      <c r="J51" s="43"/>
    </row>
    <row r="52" spans="1:10" x14ac:dyDescent="0.25">
      <c r="A52" s="412"/>
      <c r="B52" s="41" t="s">
        <v>276</v>
      </c>
      <c r="C52" s="110"/>
      <c r="D52" s="110">
        <v>360.34</v>
      </c>
      <c r="E52" s="110">
        <v>576.54</v>
      </c>
      <c r="F52" s="110">
        <v>360.34</v>
      </c>
      <c r="G52" s="110"/>
      <c r="H52" s="110"/>
      <c r="I52" s="110"/>
      <c r="J52" s="43"/>
    </row>
    <row r="53" spans="1:10" ht="15.6" customHeight="1" x14ac:dyDescent="0.25">
      <c r="A53" s="409">
        <v>20</v>
      </c>
      <c r="B53" s="41" t="s">
        <v>277</v>
      </c>
      <c r="C53" s="110">
        <v>2085.9899999999998</v>
      </c>
      <c r="D53" s="110">
        <v>587.85</v>
      </c>
      <c r="E53" s="110">
        <v>734.81</v>
      </c>
      <c r="F53" s="110">
        <v>399.74</v>
      </c>
      <c r="G53" s="110">
        <v>1693.01</v>
      </c>
      <c r="H53" s="110"/>
      <c r="I53" s="110">
        <v>1668.97</v>
      </c>
      <c r="J53" s="43"/>
    </row>
    <row r="54" spans="1:10" ht="43.5" customHeight="1" x14ac:dyDescent="0.25">
      <c r="A54" s="410"/>
      <c r="B54" s="41" t="s">
        <v>278</v>
      </c>
      <c r="C54" s="110">
        <v>6089.86</v>
      </c>
      <c r="D54" s="110"/>
      <c r="E54" s="110"/>
      <c r="F54" s="110"/>
      <c r="G54" s="110"/>
      <c r="H54" s="110"/>
      <c r="I54" s="110"/>
      <c r="J54" s="43"/>
    </row>
    <row r="55" spans="1:10" x14ac:dyDescent="0.25">
      <c r="A55" s="410"/>
      <c r="B55" s="41" t="s">
        <v>279</v>
      </c>
      <c r="C55" s="110">
        <v>2085.9899999999998</v>
      </c>
      <c r="D55" s="110">
        <v>734.81</v>
      </c>
      <c r="E55" s="110">
        <v>881.77</v>
      </c>
      <c r="F55" s="110">
        <v>440.89</v>
      </c>
      <c r="G55" s="43"/>
      <c r="H55" s="43"/>
      <c r="I55" s="43"/>
      <c r="J55" s="43"/>
    </row>
    <row r="56" spans="1:10" x14ac:dyDescent="0.25">
      <c r="A56" s="412">
        <v>21</v>
      </c>
      <c r="B56" s="41" t="s">
        <v>280</v>
      </c>
      <c r="C56" s="110">
        <v>1345.8</v>
      </c>
      <c r="D56" s="110">
        <v>393.33</v>
      </c>
      <c r="E56" s="110">
        <v>656.86</v>
      </c>
      <c r="F56" s="110">
        <v>279.26</v>
      </c>
      <c r="G56" s="110"/>
      <c r="H56" s="110"/>
      <c r="I56" s="110">
        <v>987.95</v>
      </c>
      <c r="J56" s="43"/>
    </row>
    <row r="57" spans="1:10" x14ac:dyDescent="0.25">
      <c r="A57" s="412"/>
      <c r="B57" s="41" t="s">
        <v>281</v>
      </c>
      <c r="C57" s="110">
        <v>1345.8</v>
      </c>
      <c r="D57" s="110">
        <v>393.33</v>
      </c>
      <c r="E57" s="110">
        <v>656.86</v>
      </c>
      <c r="F57" s="110">
        <v>326.45999999999998</v>
      </c>
      <c r="G57" s="110"/>
      <c r="H57" s="110"/>
      <c r="I57" s="110"/>
      <c r="J57" s="43"/>
    </row>
    <row r="58" spans="1:10" x14ac:dyDescent="0.25">
      <c r="A58" s="412"/>
      <c r="B58" s="41" t="s">
        <v>282</v>
      </c>
      <c r="C58" s="110">
        <v>1345.8</v>
      </c>
      <c r="D58" s="110"/>
      <c r="E58" s="110">
        <v>983.33</v>
      </c>
      <c r="F58" s="110"/>
      <c r="G58" s="110"/>
      <c r="H58" s="110"/>
      <c r="I58" s="110"/>
      <c r="J58" s="43"/>
    </row>
    <row r="59" spans="1:10" x14ac:dyDescent="0.25">
      <c r="A59" s="412"/>
      <c r="B59" s="41" t="s">
        <v>283</v>
      </c>
      <c r="C59" s="110">
        <v>1345.8</v>
      </c>
      <c r="D59" s="110"/>
      <c r="E59" s="110">
        <v>983.33</v>
      </c>
      <c r="F59" s="110"/>
      <c r="G59" s="110"/>
      <c r="H59" s="110"/>
      <c r="I59" s="110"/>
      <c r="J59" s="43"/>
    </row>
    <row r="60" spans="1:10" x14ac:dyDescent="0.25">
      <c r="A60" s="412">
        <v>22</v>
      </c>
      <c r="B60" s="41" t="s">
        <v>284</v>
      </c>
      <c r="C60" s="110">
        <v>1063.18</v>
      </c>
      <c r="D60" s="110">
        <v>351.83</v>
      </c>
      <c r="E60" s="110">
        <v>587.55999999999995</v>
      </c>
      <c r="F60" s="110">
        <v>175.92</v>
      </c>
      <c r="G60" s="110"/>
      <c r="H60" s="110"/>
      <c r="I60" s="110">
        <v>928.58</v>
      </c>
      <c r="J60" s="43"/>
    </row>
    <row r="61" spans="1:10" ht="16.899999999999999" customHeight="1" x14ac:dyDescent="0.25">
      <c r="A61" s="412"/>
      <c r="B61" s="41" t="s">
        <v>285</v>
      </c>
      <c r="C61" s="110">
        <v>1063.18</v>
      </c>
      <c r="D61" s="110">
        <v>351.83</v>
      </c>
      <c r="E61" s="110">
        <v>545.34</v>
      </c>
      <c r="F61" s="110">
        <v>239.24</v>
      </c>
      <c r="G61" s="110"/>
      <c r="H61" s="110"/>
      <c r="I61" s="110"/>
      <c r="J61" s="43"/>
    </row>
    <row r="62" spans="1:10" x14ac:dyDescent="0.25">
      <c r="A62" s="412"/>
      <c r="B62" s="41" t="s">
        <v>286</v>
      </c>
      <c r="C62" s="110">
        <v>2055.92</v>
      </c>
      <c r="D62" s="110"/>
      <c r="E62" s="110"/>
      <c r="F62" s="110"/>
      <c r="G62" s="110"/>
      <c r="H62" s="110"/>
      <c r="I62" s="110"/>
      <c r="J62" s="43"/>
    </row>
    <row r="63" spans="1:10" ht="31.5" x14ac:dyDescent="0.25">
      <c r="A63" s="412"/>
      <c r="B63" s="41" t="s">
        <v>287</v>
      </c>
      <c r="C63" s="110">
        <v>2859.13</v>
      </c>
      <c r="D63" s="110"/>
      <c r="E63" s="110"/>
      <c r="F63" s="110"/>
      <c r="G63" s="110"/>
      <c r="H63" s="110"/>
      <c r="I63" s="110"/>
      <c r="J63" s="43"/>
    </row>
    <row r="64" spans="1:10" x14ac:dyDescent="0.25">
      <c r="A64" s="412">
        <v>23</v>
      </c>
      <c r="B64" s="41" t="s">
        <v>288</v>
      </c>
      <c r="C64" s="110">
        <v>1426.55</v>
      </c>
      <c r="D64" s="110">
        <v>406.95</v>
      </c>
      <c r="E64" s="110">
        <v>508.69</v>
      </c>
      <c r="F64" s="110">
        <v>240.1</v>
      </c>
      <c r="G64" s="110"/>
      <c r="H64" s="110"/>
      <c r="I64" s="110">
        <v>1000.11</v>
      </c>
      <c r="J64" s="43"/>
    </row>
    <row r="65" spans="1:12" x14ac:dyDescent="0.25">
      <c r="A65" s="412"/>
      <c r="B65" s="41" t="s">
        <v>289</v>
      </c>
      <c r="C65" s="110">
        <v>1426.55</v>
      </c>
      <c r="D65" s="110">
        <v>406.95</v>
      </c>
      <c r="E65" s="110">
        <v>549.38</v>
      </c>
      <c r="F65" s="110">
        <v>313.35000000000002</v>
      </c>
      <c r="G65" s="110"/>
      <c r="H65" s="110"/>
      <c r="I65" s="110"/>
      <c r="J65" s="43"/>
    </row>
    <row r="66" spans="1:12" x14ac:dyDescent="0.25">
      <c r="A66" s="412">
        <v>24</v>
      </c>
      <c r="B66" s="41" t="s">
        <v>290</v>
      </c>
      <c r="C66" s="110"/>
      <c r="D66" s="110"/>
      <c r="E66" s="110"/>
      <c r="F66" s="110"/>
      <c r="G66" s="110"/>
      <c r="H66" s="110">
        <v>1255.96</v>
      </c>
      <c r="I66" s="110"/>
      <c r="J66" s="43"/>
    </row>
    <row r="67" spans="1:12" x14ac:dyDescent="0.25">
      <c r="A67" s="412"/>
      <c r="B67" s="41" t="s">
        <v>291</v>
      </c>
      <c r="C67" s="110"/>
      <c r="D67" s="110"/>
      <c r="E67" s="110"/>
      <c r="F67" s="110"/>
      <c r="G67" s="110"/>
      <c r="H67" s="110">
        <v>1183.1199999999999</v>
      </c>
      <c r="I67" s="110"/>
      <c r="J67" s="43"/>
    </row>
    <row r="68" spans="1:12" x14ac:dyDescent="0.25">
      <c r="A68" s="412">
        <v>25</v>
      </c>
      <c r="B68" s="41" t="s">
        <v>292</v>
      </c>
      <c r="C68" s="110">
        <v>817.57</v>
      </c>
      <c r="D68" s="110">
        <v>355.3125</v>
      </c>
      <c r="E68" s="110"/>
      <c r="F68" s="110">
        <v>220.29750000000001</v>
      </c>
      <c r="G68" s="110"/>
      <c r="H68" s="110"/>
      <c r="I68" s="110">
        <v>1063.54</v>
      </c>
      <c r="J68" s="43"/>
    </row>
    <row r="69" spans="1:12" x14ac:dyDescent="0.25">
      <c r="A69" s="412"/>
      <c r="B69" s="41" t="s">
        <v>293</v>
      </c>
      <c r="C69" s="110">
        <v>1261.69</v>
      </c>
      <c r="D69" s="110">
        <v>535.83000000000004</v>
      </c>
      <c r="E69" s="110"/>
      <c r="F69" s="110">
        <v>535.83000000000004</v>
      </c>
      <c r="G69" s="110"/>
      <c r="H69" s="110"/>
      <c r="I69" s="110"/>
      <c r="J69" s="43"/>
    </row>
    <row r="70" spans="1:12" x14ac:dyDescent="0.25">
      <c r="A70" s="409">
        <v>26</v>
      </c>
      <c r="B70" s="41" t="s">
        <v>294</v>
      </c>
      <c r="C70" s="110"/>
      <c r="D70" s="110">
        <v>840.37</v>
      </c>
      <c r="E70" s="110"/>
      <c r="F70" s="110"/>
      <c r="G70" s="110"/>
      <c r="H70" s="110"/>
      <c r="I70" s="110"/>
      <c r="J70" s="43"/>
    </row>
    <row r="71" spans="1:12" ht="66" customHeight="1" x14ac:dyDescent="0.25">
      <c r="A71" s="410"/>
      <c r="B71" s="42" t="s">
        <v>595</v>
      </c>
      <c r="C71" s="139">
        <v>9953.44</v>
      </c>
      <c r="D71" s="139"/>
      <c r="E71" s="110"/>
      <c r="F71" s="110"/>
      <c r="G71" s="110"/>
      <c r="H71" s="110"/>
      <c r="I71" s="110"/>
      <c r="J71" s="43"/>
    </row>
    <row r="72" spans="1:12" ht="66" customHeight="1" x14ac:dyDescent="0.25">
      <c r="A72" s="410"/>
      <c r="B72" s="42" t="s">
        <v>596</v>
      </c>
      <c r="C72" s="139"/>
      <c r="D72" s="139">
        <v>7465.08</v>
      </c>
      <c r="E72" s="110"/>
      <c r="F72" s="110"/>
      <c r="G72" s="110"/>
      <c r="H72" s="110"/>
      <c r="I72" s="110"/>
      <c r="J72" s="43"/>
    </row>
    <row r="73" spans="1:12" x14ac:dyDescent="0.25">
      <c r="A73" s="410"/>
      <c r="B73" s="42" t="s">
        <v>295</v>
      </c>
      <c r="C73" s="139"/>
      <c r="D73" s="139">
        <v>690.75</v>
      </c>
      <c r="E73" s="110"/>
      <c r="F73" s="110"/>
      <c r="G73" s="110"/>
      <c r="H73" s="110"/>
      <c r="I73" s="110"/>
      <c r="J73" s="43"/>
    </row>
    <row r="74" spans="1:12" ht="69" customHeight="1" x14ac:dyDescent="0.25">
      <c r="A74" s="410"/>
      <c r="B74" s="91" t="s">
        <v>597</v>
      </c>
      <c r="C74" s="139">
        <v>7940.5</v>
      </c>
      <c r="D74" s="139"/>
      <c r="E74" s="110"/>
      <c r="F74" s="110"/>
      <c r="G74" s="110"/>
      <c r="H74" s="110"/>
      <c r="I74" s="110"/>
      <c r="J74" s="43"/>
    </row>
    <row r="75" spans="1:12" ht="69" customHeight="1" x14ac:dyDescent="0.25">
      <c r="A75" s="411"/>
      <c r="B75" s="91" t="s">
        <v>598</v>
      </c>
      <c r="C75" s="209"/>
      <c r="D75" s="139">
        <v>5955.38</v>
      </c>
      <c r="E75" s="110"/>
      <c r="F75" s="110"/>
      <c r="G75" s="110"/>
      <c r="H75" s="110"/>
      <c r="I75" s="110"/>
      <c r="J75" s="43"/>
    </row>
    <row r="76" spans="1:12" ht="26.25" customHeight="1" x14ac:dyDescent="0.25">
      <c r="A76" s="43">
        <v>27</v>
      </c>
      <c r="B76" s="41" t="s">
        <v>296</v>
      </c>
      <c r="C76" s="110"/>
      <c r="D76" s="110"/>
      <c r="E76" s="110">
        <v>1719.85</v>
      </c>
      <c r="F76" s="110"/>
      <c r="G76" s="110"/>
      <c r="H76" s="110"/>
      <c r="I76" s="110"/>
      <c r="J76" s="43"/>
      <c r="L76" s="107"/>
    </row>
    <row r="77" spans="1:12" ht="26.25" customHeight="1" x14ac:dyDescent="0.25">
      <c r="A77" s="75">
        <v>28</v>
      </c>
      <c r="B77" s="41" t="s">
        <v>297</v>
      </c>
      <c r="C77" s="110"/>
      <c r="D77" s="110"/>
      <c r="E77" s="110">
        <v>1314.65</v>
      </c>
      <c r="F77" s="110"/>
      <c r="G77" s="110"/>
      <c r="H77" s="110"/>
      <c r="I77" s="110"/>
      <c r="J77" s="43"/>
      <c r="L77" s="107"/>
    </row>
    <row r="78" spans="1:12" ht="31.5" customHeight="1" x14ac:dyDescent="0.25">
      <c r="A78" s="75">
        <v>29</v>
      </c>
      <c r="B78" s="41" t="s">
        <v>298</v>
      </c>
      <c r="C78" s="110"/>
      <c r="D78" s="110"/>
      <c r="F78" s="110">
        <v>399.74</v>
      </c>
      <c r="G78" s="110"/>
      <c r="H78" s="110"/>
      <c r="I78" s="110"/>
      <c r="J78" s="43"/>
      <c r="L78" s="107"/>
    </row>
    <row r="79" spans="1:12" x14ac:dyDescent="0.25">
      <c r="A79" s="409">
        <v>30</v>
      </c>
      <c r="B79" s="41" t="s">
        <v>299</v>
      </c>
      <c r="C79" s="110"/>
      <c r="D79" s="110"/>
      <c r="E79" s="110"/>
      <c r="F79" s="110"/>
      <c r="G79" s="110"/>
      <c r="H79" s="110"/>
      <c r="I79" s="110"/>
      <c r="J79" s="43"/>
    </row>
    <row r="80" spans="1:12" x14ac:dyDescent="0.25">
      <c r="A80" s="410"/>
      <c r="B80" s="41" t="s">
        <v>300</v>
      </c>
      <c r="C80" s="110"/>
      <c r="D80" s="110"/>
      <c r="E80" s="110"/>
      <c r="F80" s="110"/>
      <c r="G80" s="110"/>
      <c r="H80" s="110"/>
      <c r="I80" s="110"/>
      <c r="J80" s="43">
        <v>832.28</v>
      </c>
    </row>
    <row r="81" spans="1:10" x14ac:dyDescent="0.25">
      <c r="A81" s="411"/>
      <c r="B81" s="41" t="s">
        <v>301</v>
      </c>
      <c r="C81" s="110"/>
      <c r="D81" s="110"/>
      <c r="E81" s="110"/>
      <c r="F81" s="110"/>
      <c r="G81" s="110"/>
      <c r="H81" s="110"/>
      <c r="I81" s="110"/>
      <c r="J81" s="110">
        <v>1520.11</v>
      </c>
    </row>
    <row r="82" spans="1:10" ht="31.5" customHeight="1" x14ac:dyDescent="0.25">
      <c r="A82" s="333" t="s">
        <v>447</v>
      </c>
      <c r="B82" s="333"/>
      <c r="C82" s="333"/>
      <c r="D82" s="333"/>
      <c r="E82" s="333"/>
      <c r="F82" s="333"/>
      <c r="G82" s="333"/>
      <c r="H82" s="333"/>
      <c r="I82" s="333"/>
      <c r="J82" s="333"/>
    </row>
    <row r="83" spans="1:10" ht="25.5" customHeight="1" x14ac:dyDescent="0.25">
      <c r="A83" s="334" t="s">
        <v>302</v>
      </c>
      <c r="B83" s="334"/>
      <c r="C83" s="334"/>
      <c r="D83" s="334"/>
      <c r="E83" s="334"/>
      <c r="F83" s="334"/>
      <c r="G83" s="334"/>
      <c r="H83" s="334"/>
      <c r="I83" s="334"/>
      <c r="J83" s="334"/>
    </row>
    <row r="84" spans="1:10" ht="37.5" customHeight="1" x14ac:dyDescent="0.25">
      <c r="A84" s="335" t="s">
        <v>303</v>
      </c>
      <c r="B84" s="334" t="s">
        <v>304</v>
      </c>
      <c r="C84" s="334"/>
      <c r="D84" s="334"/>
      <c r="E84" s="334"/>
      <c r="F84" s="334"/>
      <c r="G84" s="334"/>
      <c r="H84" s="334"/>
      <c r="I84" s="334"/>
      <c r="J84" s="334"/>
    </row>
    <row r="85" spans="1:10" ht="37.5" customHeight="1" x14ac:dyDescent="0.25">
      <c r="A85" s="335"/>
      <c r="B85" s="334" t="s">
        <v>305</v>
      </c>
      <c r="C85" s="334"/>
      <c r="D85" s="334"/>
      <c r="E85" s="334"/>
      <c r="F85" s="334"/>
      <c r="G85" s="334"/>
      <c r="H85" s="334"/>
      <c r="I85" s="334"/>
      <c r="J85" s="334"/>
    </row>
    <row r="86" spans="1:10" ht="16.5" x14ac:dyDescent="0.25">
      <c r="C86" s="109"/>
      <c r="D86" s="39"/>
      <c r="E86" s="39"/>
      <c r="F86" s="14"/>
      <c r="G86" s="39"/>
      <c r="H86" s="39"/>
      <c r="I86" s="39"/>
      <c r="J86" s="39"/>
    </row>
  </sheetData>
  <autoFilter ref="A10:J85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9:A81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5"/>
    <mergeCell ref="A82:J82"/>
    <mergeCell ref="A83:J83"/>
    <mergeCell ref="A84:A85"/>
    <mergeCell ref="B84:J84"/>
    <mergeCell ref="B85:J85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20</vt:i4>
      </vt:variant>
    </vt:vector>
  </HeadingPairs>
  <TitlesOfParts>
    <vt:vector size="56" baseType="lpstr">
      <vt:lpstr>БП тарифы АПП (11)</vt:lpstr>
      <vt:lpstr>БП тарифы АПП (9)</vt:lpstr>
      <vt:lpstr>Дети_Школы пац. с хр.забол (9)</vt:lpstr>
      <vt:lpstr>Взр_Школы пац. с хр.заб. (9)</vt:lpstr>
      <vt:lpstr>Дети_Школы пац. с хр.забол (10)</vt:lpstr>
      <vt:lpstr>Школы пац. с хрон.неинф.заб.</vt:lpstr>
      <vt:lpstr>Взр_Школы пац. с хр.заб. (10)</vt:lpstr>
      <vt:lpstr>Школа сах.диаб. (9)</vt:lpstr>
      <vt:lpstr>БП тарифы АПП</vt:lpstr>
      <vt:lpstr>БП тарифы АПП (7)</vt:lpstr>
      <vt:lpstr>Школа сах.диаб.</vt:lpstr>
      <vt:lpstr>Проф.осмотры (9)</vt:lpstr>
      <vt:lpstr>Проф.осмотры (3)</vt:lpstr>
      <vt:lpstr>Проф.осмотры</vt:lpstr>
      <vt:lpstr>Проф.осмотры (4)</vt:lpstr>
      <vt:lpstr>БП тарифы АПП (8)</vt:lpstr>
      <vt:lpstr>Диспансеризация (10)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Дисп.взр.нас.репрод.возр.(11)</vt:lpstr>
      <vt:lpstr>Диспанс.взр.нас.репрод.возр.(8)</vt:lpstr>
      <vt:lpstr>Диспанс.взр.нас.репрод.возр.(3)</vt:lpstr>
      <vt:lpstr>Диспанс.взр.нас.репрод.возр.</vt:lpstr>
      <vt:lpstr>Диспан.взр.нас.репрод.возр.(12)</vt:lpstr>
      <vt:lpstr>Углубленная диспансеризация (3)</vt:lpstr>
      <vt:lpstr>Углубленная диспансеризация</vt:lpstr>
      <vt:lpstr>Центры здоровья (3)</vt:lpstr>
      <vt:lpstr>Центры здоровья</vt:lpstr>
      <vt:lpstr>Мед. реабилитация(11)</vt:lpstr>
      <vt:lpstr>Мед. реабилитация</vt:lpstr>
      <vt:lpstr>Бесплодие_М_Ж (компл.обсл.) (4)</vt:lpstr>
      <vt:lpstr>Сверхбазовая тарифы АПП</vt:lpstr>
      <vt:lpstr>Сверхбазовая тарифы АПП (10)</vt:lpstr>
      <vt:lpstr>Бесплодие_М_Ж (компл.обсл.)</vt:lpstr>
      <vt:lpstr>'БП тарифы АПП'!Заголовки_для_печати</vt:lpstr>
      <vt:lpstr>'БП тарифы АПП (11)'!Заголовки_для_печати</vt:lpstr>
      <vt:lpstr>'БП тарифы АПП (7)'!Заголовки_для_печати</vt:lpstr>
      <vt:lpstr>'БП тарифы АПП (8)'!Заголовки_для_печати</vt:lpstr>
      <vt:lpstr>'БП тарифы АПП (9)'!Заголовки_для_печати</vt:lpstr>
      <vt:lpstr>'БП тарифы АПП'!Область_печати</vt:lpstr>
      <vt:lpstr>'БП тарифы АПП (11)'!Область_печати</vt:lpstr>
      <vt:lpstr>'БП тарифы АПП (7)'!Область_печати</vt:lpstr>
      <vt:lpstr>'БП тарифы АПП (8)'!Область_печати</vt:lpstr>
      <vt:lpstr>'БП тарифы АПП (9)'!Область_печати</vt:lpstr>
      <vt:lpstr>'Дисп.взр.нас.репрод.возр.(11)'!Область_печати</vt:lpstr>
      <vt:lpstr>'Диспан.взр.нас.репрод.возр.(12)'!Область_печати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'Диспанс.взр.нас.репрод.возр.(8)'!Область_печати</vt:lpstr>
      <vt:lpstr>'Диспансеризация (10)'!Область_печати</vt:lpstr>
      <vt:lpstr>'Диспансеризация (3) '!Область_печати</vt:lpstr>
      <vt:lpstr>'Проф.осмотры (3)'!Область_печати</vt:lpstr>
      <vt:lpstr>'Проф.осмотры (4)'!Область_печати</vt:lpstr>
      <vt:lpstr>'Проф.осмотры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 Ольга Александровна</cp:lastModifiedBy>
  <cp:lastPrinted>2025-11-27T07:56:50Z</cp:lastPrinted>
  <dcterms:created xsi:type="dcterms:W3CDTF">2025-01-21T11:53:42Z</dcterms:created>
  <dcterms:modified xsi:type="dcterms:W3CDTF">2025-11-27T07:56:53Z</dcterms:modified>
</cp:coreProperties>
</file>